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010" activeTab="0"/>
  </bookViews>
  <sheets>
    <sheet name="сравнение с планом" sheetId="1" r:id="rId1"/>
  </sheets>
  <definedNames/>
  <calcPr fullCalcOnLoad="1"/>
</workbook>
</file>

<file path=xl/sharedStrings.xml><?xml version="1.0" encoding="utf-8"?>
<sst xmlns="http://schemas.openxmlformats.org/spreadsheetml/2006/main" count="293" uniqueCount="287">
  <si>
    <t>Плата за негативное воздействие на окружающую среду</t>
  </si>
  <si>
    <t>Единый сельскохозяйственный налог</t>
  </si>
  <si>
    <t>Налог на доходы физических лиц</t>
  </si>
  <si>
    <t>Налог, взимаемый в связи с применением патентной системы налогообложения</t>
  </si>
  <si>
    <t>тыс. руб</t>
  </si>
  <si>
    <t>%</t>
  </si>
  <si>
    <t>Наименование КВД</t>
  </si>
  <si>
    <t>Безвозмездные поступления</t>
  </si>
  <si>
    <t>(тыс. рублей)</t>
  </si>
  <si>
    <t>Фактическое поступление за 2018 год</t>
  </si>
  <si>
    <t>Ожидаемое поступление за 2019 год</t>
  </si>
  <si>
    <t>Плановые показатели на 2020 год</t>
  </si>
  <si>
    <t>Плановые показатели на 2021 год</t>
  </si>
  <si>
    <t>Плановые показатели на 2022 год</t>
  </si>
  <si>
    <t>Прогноз поступления доходов в бюджет  МО МР "Сысольский" на 2020 год и плановый период 2021 и 2022 годов</t>
  </si>
  <si>
    <t>КБК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</si>
  <si>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</si>
  <si>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</si>
  <si>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</si>
  <si>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</si>
  <si>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</si>
  <si>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</si>
  <si>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</si>
  <si>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</si>
  <si>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</si>
  <si>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</si>
  <si>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</si>
  <si>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</si>
  <si>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</si>
  <si>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</si>
  <si>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</si>
  <si>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</si>
  <si>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</si>
  <si>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</si>
  <si>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</si>
  <si>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</si>
  <si>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</si>
  <si>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</si>
  <si>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</si>
  <si>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</si>
  <si>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</si>
  <si>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</si>
  <si>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</si>
  <si>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</si>
  <si>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</si>
  <si>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</si>
  <si>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</si>
  <si>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</si>
  <si>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</si>
  <si>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</si>
  <si>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</si>
  <si>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</si>
  <si>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</si>
  <si>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</si>
  <si>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</si>
  <si>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</si>
  <si>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</si>
  <si>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</si>
  <si>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</si>
  <si>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</si>
  <si>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</si>
  <si>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</si>
  <si>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</si>
  <si>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</si>
  <si>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</si>
  <si>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</si>
  <si>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</si>
  <si>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/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</si>
  <si>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</si>
  <si>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</si>
  <si>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</si>
  <si>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</si>
  <si>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</si>
  <si>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</si>
  <si>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</si>
  <si>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</si>
  <si>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</si>
  <si>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</si>
  <si>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</si>
  <si>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</si>
  <si>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</si>
  <si>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</si>
  <si>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</si>
  <si>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</si>
  <si>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</si>
  <si>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</si>
  <si>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</si>
  <si>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</si>
  <si>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</si>
  <si>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</si>
  <si>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</si>
  <si>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</si>
  <si>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</si>
  <si>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</si>
  <si>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</si>
  <si>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</si>
  <si>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</si>
  <si>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</si>
  <si>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</si>
  <si>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</si>
  <si>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</si>
  <si>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</si>
  <si>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</si>
  <si>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</si>
  <si>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</si>
  <si>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</si>
  <si>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</si>
  <si>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</si>
  <si>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</si>
  <si>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</si>
  <si>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</si>
  <si>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</si>
  <si>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</si>
  <si>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</si>
  <si>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</t>
  </si>
  <si>
    <t xml:space="preserve">1 00 00 000 00 0000 000 </t>
  </si>
  <si>
    <t>Налоговые доходы</t>
  </si>
  <si>
    <t xml:space="preserve">1 01 00 000 00 0000 000 </t>
  </si>
  <si>
    <t xml:space="preserve">1 01 02 000 01 0000 110 </t>
  </si>
  <si>
    <t xml:space="preserve">1 01 02 020 01 0000 110 </t>
  </si>
  <si>
    <t xml:space="preserve">1 01 02 030 01 0000 110 </t>
  </si>
  <si>
    <t xml:space="preserve">1 03 00 000 00 0000 000 </t>
  </si>
  <si>
    <t xml:space="preserve">1 03 02 000 01 0000 110 </t>
  </si>
  <si>
    <t xml:space="preserve">1 03 02 230 01 0000 110 </t>
  </si>
  <si>
    <t xml:space="preserve">1 03 02 240 01 0000 110 </t>
  </si>
  <si>
    <t xml:space="preserve">1 03 02 250 01 0000 110 </t>
  </si>
  <si>
    <t xml:space="preserve">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</si>
  <si>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</si>
  <si>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1 05 00 000 00 0000 000 </t>
  </si>
  <si>
    <t xml:space="preserve">1 05 01 000 00 0000 110 </t>
  </si>
  <si>
    <t xml:space="preserve">1 05 01 010 01 0000 110 </t>
  </si>
  <si>
    <t xml:space="preserve">1 05 01 011 01 0000 110 </t>
  </si>
  <si>
    <t xml:space="preserve">1 05 01 020 01 0000 110 </t>
  </si>
  <si>
    <t xml:space="preserve">1 05 01 021 01 0000 110 </t>
  </si>
  <si>
    <t xml:space="preserve">1 05 02 000 02 0000 110 </t>
  </si>
  <si>
    <t xml:space="preserve">1 05 02 010 02 0000 110 </t>
  </si>
  <si>
    <t xml:space="preserve">1 05 03 000 01 0000 110 </t>
  </si>
  <si>
    <t xml:space="preserve">1 05 03 010 01 0000 110 </t>
  </si>
  <si>
    <t xml:space="preserve">1 05 04 000 02 0000 110 </t>
  </si>
  <si>
    <t xml:space="preserve">1 05 04 020 02 0000 110 </t>
  </si>
  <si>
    <t xml:space="preserve">1 08 00 000 00 0000 000 </t>
  </si>
  <si>
    <t xml:space="preserve">1 08 03 000 01 0000 110 </t>
  </si>
  <si>
    <t xml:space="preserve">1 08 03 010 01 0000 110 </t>
  </si>
  <si>
    <t xml:space="preserve">1 11 00 000 00 0000 000 </t>
  </si>
  <si>
    <t xml:space="preserve">1 11 05 000 00 0000 120 </t>
  </si>
  <si>
    <t xml:space="preserve">1 11 05 010 00 0000 120 </t>
  </si>
  <si>
    <t xml:space="preserve">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</si>
  <si>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</si>
  <si>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1 11 05 020 00 0000 120 </t>
  </si>
  <si>
    <t xml:space="preserve">1 11 05 025 05 0000 120 </t>
  </si>
  <si>
    <t xml:space="preserve">1 11 05 030 00 0000 120 </t>
  </si>
  <si>
    <t xml:space="preserve">1 11 05 035 05 0000 120 </t>
  </si>
  <si>
    <t xml:space="preserve">1 11 05 070 00 0000 120 </t>
  </si>
  <si>
    <t xml:space="preserve">1 11 05 075 05 0000 120 </t>
  </si>
  <si>
    <t xml:space="preserve">1 12 00 000 00 0000 000 </t>
  </si>
  <si>
    <t xml:space="preserve">1 12 01 000 01 0000 120 </t>
  </si>
  <si>
    <t xml:space="preserve">1 12 01 010 01 0000 120 </t>
  </si>
  <si>
    <t xml:space="preserve">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</si>
  <si>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</si>
  <si>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1 12 01 030 01 0000 120 </t>
  </si>
  <si>
    <t xml:space="preserve">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</si>
  <si>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</si>
  <si>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1 12 01 040 01 0000 120 </t>
  </si>
  <si>
    <t xml:space="preserve">1 12 01 041 01 6000 120 </t>
  </si>
  <si>
    <t xml:space="preserve">1 13 00 000 00 0000 000 </t>
  </si>
  <si>
    <t xml:space="preserve">1 13 02 990 00 0000 130 </t>
  </si>
  <si>
    <t xml:space="preserve">1 13 02 995 05 0000 130 </t>
  </si>
  <si>
    <t>Прочие доходы от компенсации затрат бюджетов муниципальных районов</t>
  </si>
  <si>
    <t xml:space="preserve">1 14 00 000 00 0000 000 </t>
  </si>
  <si>
    <t xml:space="preserve">1 14 02 000 00 0000 000 </t>
  </si>
  <si>
    <t xml:space="preserve">1 14 02 050 05 0000 410 </t>
  </si>
  <si>
    <t xml:space="preserve">1 14 02 053 05 0000 410 </t>
  </si>
  <si>
    <t xml:space="preserve">1 14 02 050 05 0000 440 </t>
  </si>
  <si>
    <t xml:space="preserve">1 14 02 053 05 0000 440 </t>
  </si>
  <si>
    <t xml:space="preserve">1 14 06 000 00 0000 430 </t>
  </si>
  <si>
    <t xml:space="preserve">1 14 06 010 00 0000 430 </t>
  </si>
  <si>
    <t xml:space="preserve">1 14 06 013 05 0000 430 </t>
  </si>
  <si>
    <t xml:space="preserve">1 14 06 300 00 0000 430 </t>
  </si>
  <si>
    <t xml:space="preserve">1 14 06 310 00 0000 430 </t>
  </si>
  <si>
    <t xml:space="preserve">1 14 06 313 05 0000 430 </t>
  </si>
  <si>
    <t xml:space="preserve">1 16 00 000 00 0000 000 </t>
  </si>
  <si>
    <t xml:space="preserve">1 16 03 000 00 0000 140 </t>
  </si>
  <si>
    <t xml:space="preserve">1 16 03 010 01 0000 140 </t>
  </si>
  <si>
    <t xml:space="preserve">1 16 03 030 01 0000 140 </t>
  </si>
  <si>
    <t xml:space="preserve">1 16 08 000 01 0000 140 </t>
  </si>
  <si>
    <t xml:space="preserve">1 16 08 010 01 0000 140 </t>
  </si>
  <si>
    <t xml:space="preserve">1 16 25 000 00 0000 140 </t>
  </si>
  <si>
    <t xml:space="preserve">1 16 25 030 01 0000 140 </t>
  </si>
  <si>
    <t xml:space="preserve">1 16 25 060 01 0000 140 </t>
  </si>
  <si>
    <t xml:space="preserve">1 16 28 000 01 0000 140 </t>
  </si>
  <si>
    <t xml:space="preserve">1 16 30 000 01 0000 140 </t>
  </si>
  <si>
    <t xml:space="preserve">1 16 30 030 01 0000 140 </t>
  </si>
  <si>
    <t xml:space="preserve">1 16 33 000 00 0000 140 </t>
  </si>
  <si>
    <t xml:space="preserve">1 16 33 050 05 0000 140 </t>
  </si>
  <si>
    <t xml:space="preserve">1 16 43 000 01 0000 140 </t>
  </si>
  <si>
    <t xml:space="preserve">1 16 90 000 00 0000 140 </t>
  </si>
  <si>
    <t xml:space="preserve">1 16 90 050 05 0000 140 </t>
  </si>
  <si>
    <t xml:space="preserve">2 00 00 000 00 0000 000 </t>
  </si>
  <si>
    <t xml:space="preserve">2 02 00 000 00 0000 000 </t>
  </si>
  <si>
    <t xml:space="preserve">2 02 10 000 00 0000 150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</si>
  <si>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</si>
  <si>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2 02 40 014 00 0000 150 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</si>
  <si>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</si>
  <si>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</si>
  <si>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1 01 02 050 01 0000 110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</si>
  <si>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</si>
  <si>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1 05 02 020 02 0000 110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</si>
  <si>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</si>
  <si>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1 12 01 041 01 0000 120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</si>
  <si>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</si>
  <si>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1 13 02 000 00 0000 130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</si>
  <si>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</si>
  <si>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1 16 08 020 01 0000 140 </t>
  </si>
  <si>
    <t xml:space="preserve">1 16 25 010 01 0000 140 </t>
  </si>
  <si>
    <t>Денежные взыскания (штрафы) за нарушение законодательства Российской Федерации о недрах</t>
  </si>
  <si>
    <t xml:space="preserve">1 16 25 050 01 0000 140 </t>
  </si>
  <si>
    <t xml:space="preserve">1 16 35 000 00 0000 140 </t>
  </si>
  <si>
    <t xml:space="preserve">1 16 35 030 05 0000 140 </t>
  </si>
  <si>
    <t xml:space="preserve">1 17 00 000 00 0000 000 </t>
  </si>
  <si>
    <t>ПРОЧИЕ НЕНАЛОГОВЫЕ ДОХОДЫ</t>
  </si>
  <si>
    <t xml:space="preserve">1 17 05 000 00 0000 180 </t>
  </si>
  <si>
    <t>Прочие неналоговые доходы</t>
  </si>
  <si>
    <t xml:space="preserve">1 17 05 050 05 0000 180 </t>
  </si>
  <si>
    <t>Прочие неналоговые доходы бюджетов муниципальных районов</t>
  </si>
  <si>
    <t xml:space="preserve">2 02 15 001 00 0000 150 </t>
  </si>
  <si>
    <t xml:space="preserve">2 02 15 001 05 0000 150 </t>
  </si>
  <si>
    <t xml:space="preserve">2 02 15 002 00 0000 150 </t>
  </si>
  <si>
    <t xml:space="preserve">2 02 15 002 05 0000 150 </t>
  </si>
  <si>
    <t xml:space="preserve">2 02 20 000 00 0000 150 </t>
  </si>
  <si>
    <t xml:space="preserve">2 02 20 077 00 0000 150 </t>
  </si>
  <si>
    <t xml:space="preserve">2 02 20 077 05 0000 150 </t>
  </si>
  <si>
    <t xml:space="preserve">2 02 25 169 00 0000 150 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</si>
  <si>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</si>
  <si>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2 02 25 169 05 0000 150 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</si>
  <si>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</si>
  <si>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</si>
  <si>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</si>
  <si>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2 02 25 467 05 0000 150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</si>
  <si>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</si>
  <si>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2 02 25 497 00 0000 150 </t>
  </si>
  <si>
    <t>Субсидии бюджетам на реализацию мероприятий по обеспечению жильем молодых семей</t>
  </si>
  <si>
    <t xml:space="preserve">2 02 25 497 05 0000 150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</si>
  <si>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</si>
  <si>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2 02 25 519 00 0000 150 </t>
  </si>
  <si>
    <t>Субсидия бюджетам на поддержку отрасли культуры</t>
  </si>
  <si>
    <t xml:space="preserve">2 02 25 519 05 0000 150 </t>
  </si>
  <si>
    <t>Субсидия бюджетам муниципальных районов на поддержку отрасли культуры</t>
  </si>
  <si>
    <t xml:space="preserve">2 02 29 999 00 0000 150 </t>
  </si>
  <si>
    <t xml:space="preserve">2 02 29 999 05 0000 150 </t>
  </si>
  <si>
    <t xml:space="preserve">2 02 30 000 00 0000 150 </t>
  </si>
  <si>
    <t xml:space="preserve">2 02 30 024 00 0000 150 </t>
  </si>
  <si>
    <t xml:space="preserve">2 02 30 024 05 0000 150 </t>
  </si>
  <si>
    <t xml:space="preserve">2 02 30 029 00 0000 150 </t>
  </si>
  <si>
    <t xml:space="preserve">2 02 30 029 05 0000 150 </t>
  </si>
  <si>
    <t xml:space="preserve">2 02 35 118 00 0000 150 </t>
  </si>
  <si>
    <t xml:space="preserve">2 02 35 118 05 0000 150 </t>
  </si>
  <si>
    <t xml:space="preserve">2 02 35 120 00 0000 150 </t>
  </si>
  <si>
    <t xml:space="preserve">2 02 35 120 05 0000 150 </t>
  </si>
  <si>
    <t xml:space="preserve">2 02 35 135 00 0000 150 </t>
  </si>
  <si>
    <t xml:space="preserve">2 02 35 135 05 0000 150 </t>
  </si>
  <si>
    <t xml:space="preserve">2 02 35 176 00 0000 150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</si>
  <si>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</si>
  <si>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2 02 35 176 05 0000 150 </t>
  </si>
  <si>
    <t xml:space="preserve">2 02 39 999 00 0000 150 </t>
  </si>
  <si>
    <t xml:space="preserve">2 02 39 999 05 0000 150 </t>
  </si>
  <si>
    <t xml:space="preserve">2 02 40 000 00 0000 150 </t>
  </si>
  <si>
    <t xml:space="preserve">2 02 40 014 05 0000 150 </t>
  </si>
  <si>
    <t xml:space="preserve">2 07 00 000 00 0000 000 </t>
  </si>
  <si>
    <t>ПРОЧИЕ БЕЗВОЗМЕЗДНЫЕ ПОСТУПЛЕНИЯ</t>
  </si>
  <si>
    <t xml:space="preserve">2 07 05 000 05 0000 150 </t>
  </si>
  <si>
    <t>Прочие безвозмездные поступления в бюджеты муниципальных районов</t>
  </si>
  <si>
    <t xml:space="preserve">2 07 05 010 05 0000 150 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</si>
  <si>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</si>
  <si>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 xml:space="preserve">2 07 05 020 05 0000 150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</si>
  <si>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</si>
  <si>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2 07 05 030 05 0000 150 </t>
  </si>
  <si>
    <t xml:space="preserve"> 2 02 25 027 05 0000 150</t>
  </si>
  <si>
    <t>итого</t>
  </si>
  <si>
    <t>1 05 01 022 01 0000 110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</si>
  <si>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</si>
  <si>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1 16 25 070 00 0000 140</t>
  </si>
  <si>
    <t xml:space="preserve">  Денежные взыскания (штрафы) за нарушение лесного законодательства</t>
  </si>
  <si>
    <t>2 02 35 082 05 0000 151</t>
  </si>
  <si>
    <t>Отклонение (+,-)                                          (ожидаемое 2019 к факту 2018)</t>
  </si>
  <si>
    <t>Отклонение (+,-)                                          (прогноз 2020 к ожидаемому 2019)</t>
  </si>
  <si>
    <t>Налоговые и неналоговые доходы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</si>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</sst>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  <numFmt numFmtId="175" formatCode="#,##0.0000"/>
    <numFmt numFmtId="176" formatCode="#,##0.00000"/>
    <numFmt numFmtId="177" formatCode="#,##0.000000"/>
  </numFmts>
  <fonts count="46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2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vertical="top" wrapText="1"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3" fontId="1" fillId="0" borderId="13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32" borderId="11" xfId="0" applyNumberFormat="1" applyFont="1" applyFill="1" applyBorder="1" applyAlignment="1" applyProtection="1">
      <alignment horizontal="center" vertical="center" wrapText="1"/>
      <protection/>
    </xf>
    <xf numFmtId="49" fontId="5" fillId="32" borderId="11" xfId="0" applyNumberFormat="1" applyFont="1" applyFill="1" applyBorder="1" applyAlignment="1" applyProtection="1">
      <alignment horizontal="left" vertical="top" wrapText="1"/>
      <protection/>
    </xf>
    <xf numFmtId="49" fontId="9" fillId="32" borderId="13" xfId="0" applyNumberFormat="1" applyFont="1" applyFill="1" applyBorder="1" applyAlignment="1" applyProtection="1">
      <alignment horizontal="center" vertical="center" wrapText="1"/>
      <protection/>
    </xf>
    <xf numFmtId="172" fontId="1" fillId="32" borderId="11" xfId="0" applyNumberFormat="1" applyFont="1" applyFill="1" applyBorder="1" applyAlignment="1">
      <alignment vertical="top" wrapText="1"/>
    </xf>
    <xf numFmtId="172" fontId="1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8"/>
  <sheetViews>
    <sheetView tabSelected="1" zoomScale="90" zoomScaleNormal="90" zoomScalePageLayoutView="0" workbookViewId="0" topLeftCell="A1">
      <pane xSplit="2" ySplit="7" topLeftCell="C1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27" sqref="B127"/>
    </sheetView>
  </sheetViews>
  <sheetFormatPr defaultColWidth="8.8515625" defaultRowHeight="15"/>
  <cols>
    <col min="1" max="1" width="21.140625" style="1" customWidth="1"/>
    <col min="2" max="2" width="48.8515625" style="1" customWidth="1"/>
    <col min="3" max="3" width="11.57421875" style="1" customWidth="1"/>
    <col min="4" max="4" width="12.140625" style="1" customWidth="1"/>
    <col min="5" max="5" width="11.421875" style="1" customWidth="1"/>
    <col min="6" max="6" width="11.57421875" style="1" customWidth="1"/>
    <col min="7" max="7" width="14.140625" style="1" customWidth="1"/>
    <col min="8" max="8" width="12.57421875" style="1" customWidth="1"/>
    <col min="9" max="9" width="9.00390625" style="1" customWidth="1"/>
    <col min="10" max="10" width="12.00390625" style="1" customWidth="1"/>
    <col min="11" max="11" width="8.8515625" style="1" customWidth="1"/>
    <col min="12" max="16384" width="8.8515625" style="1" customWidth="1"/>
  </cols>
  <sheetData>
    <row r="2" spans="2:10" ht="18.75" customHeight="1">
      <c r="B2" s="29" t="s">
        <v>14</v>
      </c>
      <c r="C2" s="30"/>
      <c r="D2" s="30"/>
      <c r="E2" s="30"/>
      <c r="F2" s="30"/>
      <c r="G2" s="30"/>
      <c r="H2" s="30"/>
      <c r="I2" s="30"/>
      <c r="J2" s="30"/>
    </row>
    <row r="3" spans="10:11" ht="15.75">
      <c r="J3" s="35" t="s">
        <v>8</v>
      </c>
      <c r="K3" s="35"/>
    </row>
    <row r="4" spans="1:11" ht="15.75" customHeight="1">
      <c r="A4" s="36" t="s">
        <v>15</v>
      </c>
      <c r="B4" s="39" t="s">
        <v>6</v>
      </c>
      <c r="C4" s="31" t="s">
        <v>9</v>
      </c>
      <c r="D4" s="31" t="s">
        <v>10</v>
      </c>
      <c r="E4" s="31" t="s">
        <v>11</v>
      </c>
      <c r="F4" s="31" t="s">
        <v>12</v>
      </c>
      <c r="G4" s="31" t="s">
        <v>13</v>
      </c>
      <c r="H4" s="34" t="s">
        <v>283</v>
      </c>
      <c r="I4" s="34"/>
      <c r="J4" s="34" t="s">
        <v>284</v>
      </c>
      <c r="K4" s="34"/>
    </row>
    <row r="5" spans="1:11" ht="30.75" customHeight="1">
      <c r="A5" s="37"/>
      <c r="B5" s="39"/>
      <c r="C5" s="32"/>
      <c r="D5" s="32"/>
      <c r="E5" s="32"/>
      <c r="F5" s="32"/>
      <c r="G5" s="32"/>
      <c r="H5" s="34"/>
      <c r="I5" s="34"/>
      <c r="J5" s="34"/>
      <c r="K5" s="34"/>
    </row>
    <row r="6" spans="1:11" ht="15.75">
      <c r="A6" s="38"/>
      <c r="B6" s="39"/>
      <c r="C6" s="33"/>
      <c r="D6" s="33"/>
      <c r="E6" s="33"/>
      <c r="F6" s="33"/>
      <c r="G6" s="33"/>
      <c r="H6" s="3" t="s">
        <v>4</v>
      </c>
      <c r="I6" s="7" t="s">
        <v>5</v>
      </c>
      <c r="J6" s="3" t="s">
        <v>4</v>
      </c>
      <c r="K6" s="7" t="s">
        <v>5</v>
      </c>
    </row>
    <row r="7" spans="1:11" s="2" customFormat="1" ht="15.75">
      <c r="A7" s="12"/>
      <c r="B7" s="4">
        <v>1</v>
      </c>
      <c r="C7" s="4">
        <v>2</v>
      </c>
      <c r="D7" s="4">
        <v>3</v>
      </c>
      <c r="E7" s="4">
        <v>4</v>
      </c>
      <c r="F7" s="4">
        <v>4</v>
      </c>
      <c r="G7" s="4">
        <v>4</v>
      </c>
      <c r="H7" s="9">
        <v>5</v>
      </c>
      <c r="I7" s="4">
        <v>6</v>
      </c>
      <c r="J7" s="9">
        <v>7</v>
      </c>
      <c r="K7" s="4">
        <v>8</v>
      </c>
    </row>
    <row r="8" spans="1:11" ht="15.75">
      <c r="A8" s="13"/>
      <c r="B8" s="5" t="s">
        <v>114</v>
      </c>
      <c r="C8" s="6">
        <v>918036</v>
      </c>
      <c r="D8" s="6">
        <v>1008618.3</v>
      </c>
      <c r="E8" s="6">
        <f>E9+E101</f>
        <v>750980.3</v>
      </c>
      <c r="F8" s="6">
        <v>700488.3</v>
      </c>
      <c r="G8" s="6">
        <v>726565.3</v>
      </c>
      <c r="H8" s="10">
        <f aca="true" t="shared" si="0" ref="H8:H18">D8-C8</f>
        <v>90582.30000000005</v>
      </c>
      <c r="I8" s="6">
        <f aca="true" t="shared" si="1" ref="I8:I18">D8/C8*100</f>
        <v>109.86696600133328</v>
      </c>
      <c r="J8" s="10">
        <f>E8-D8</f>
        <v>-257638</v>
      </c>
      <c r="K8" s="6">
        <f aca="true" t="shared" si="2" ref="K8:K18">E8/D8*100</f>
        <v>74.45634289998506</v>
      </c>
    </row>
    <row r="9" spans="1:11" ht="15.75">
      <c r="A9" s="15" t="s">
        <v>115</v>
      </c>
      <c r="B9" s="5" t="s">
        <v>16</v>
      </c>
      <c r="C9" s="6">
        <v>207362.294</v>
      </c>
      <c r="D9" s="6">
        <v>248454.5</v>
      </c>
      <c r="E9" s="6">
        <f>E12+E17+E23+E37+E40+E50+E59+E63+E75</f>
        <v>241709</v>
      </c>
      <c r="F9" s="6">
        <f>F12+F17+F23+F37+F40+F50+F59+F63+F75</f>
        <v>281212.5</v>
      </c>
      <c r="G9" s="6">
        <f>G12+G17+G23+G37+G40+G50+G59+G63+G75</f>
        <v>291946.39999999997</v>
      </c>
      <c r="H9" s="10">
        <f t="shared" si="0"/>
        <v>41092.206000000006</v>
      </c>
      <c r="I9" s="6">
        <f t="shared" si="1"/>
        <v>119.81662394224864</v>
      </c>
      <c r="J9" s="10">
        <f aca="true" t="shared" si="3" ref="J9:J18">E9-D9</f>
        <v>-6745.5</v>
      </c>
      <c r="K9" s="6">
        <f t="shared" si="2"/>
        <v>97.28501596871861</v>
      </c>
    </row>
    <row r="10" spans="1:11" ht="15.75">
      <c r="A10" s="14"/>
      <c r="B10" s="5" t="s">
        <v>116</v>
      </c>
      <c r="C10" s="6">
        <v>207362.294</v>
      </c>
      <c r="D10" s="6">
        <v>248470.4</v>
      </c>
      <c r="E10" s="6">
        <v>241709</v>
      </c>
      <c r="F10" s="6">
        <v>281212.5</v>
      </c>
      <c r="G10" s="6">
        <v>291946.4</v>
      </c>
      <c r="H10" s="10">
        <f t="shared" si="0"/>
        <v>41108.106</v>
      </c>
      <c r="I10" s="6">
        <f t="shared" si="1"/>
        <v>119.82429168149538</v>
      </c>
      <c r="J10" s="10">
        <f t="shared" si="3"/>
        <v>-6761.399999999994</v>
      </c>
      <c r="K10" s="6">
        <f t="shared" si="2"/>
        <v>97.27879055211406</v>
      </c>
    </row>
    <row r="11" spans="1:11" ht="15.75">
      <c r="A11" s="14" t="s">
        <v>117</v>
      </c>
      <c r="B11" s="5" t="s">
        <v>17</v>
      </c>
      <c r="C11" s="6">
        <f>C13+C14+C15+C16</f>
        <v>167493.54799999998</v>
      </c>
      <c r="D11" s="6">
        <f>D13+D14+D15+D16</f>
        <v>203805.1</v>
      </c>
      <c r="E11" s="6">
        <f>E13+E14+E15+E16</f>
        <v>195270</v>
      </c>
      <c r="F11" s="6">
        <f>F13+F14+F15+F16</f>
        <v>466895</v>
      </c>
      <c r="G11" s="6">
        <f>G13+G14+G15+G16</f>
        <v>486496</v>
      </c>
      <c r="H11" s="10">
        <f t="shared" si="0"/>
        <v>36311.552000000025</v>
      </c>
      <c r="I11" s="6">
        <f t="shared" si="1"/>
        <v>121.67937358399026</v>
      </c>
      <c r="J11" s="10">
        <f t="shared" si="3"/>
        <v>-8535.100000000006</v>
      </c>
      <c r="K11" s="6">
        <f t="shared" si="2"/>
        <v>95.81212638937888</v>
      </c>
    </row>
    <row r="12" spans="1:11" ht="15.75">
      <c r="A12" s="23" t="s">
        <v>118</v>
      </c>
      <c r="B12" s="21" t="s">
        <v>2</v>
      </c>
      <c r="C12" s="22">
        <v>167493.547</v>
      </c>
      <c r="D12" s="22">
        <v>203805.1</v>
      </c>
      <c r="E12" s="22">
        <v>195270</v>
      </c>
      <c r="F12" s="22">
        <v>235200</v>
      </c>
      <c r="G12" s="22">
        <v>245000</v>
      </c>
      <c r="H12" s="10">
        <f t="shared" si="0"/>
        <v>36311.553000000014</v>
      </c>
      <c r="I12" s="6">
        <f t="shared" si="1"/>
        <v>121.67937431046225</v>
      </c>
      <c r="J12" s="10">
        <f t="shared" si="3"/>
        <v>-8535.100000000006</v>
      </c>
      <c r="K12" s="6">
        <f t="shared" si="2"/>
        <v>95.81212638937888</v>
      </c>
    </row>
    <row r="13" spans="1:11" ht="99.75" customHeight="1">
      <c r="A13" s="17" t="s">
        <v>202</v>
      </c>
      <c r="B13" s="16" t="s">
        <v>203</v>
      </c>
      <c r="C13" s="6">
        <v>166138.538</v>
      </c>
      <c r="D13" s="6">
        <v>200489.2</v>
      </c>
      <c r="E13" s="6">
        <v>193033</v>
      </c>
      <c r="F13" s="6">
        <v>232586</v>
      </c>
      <c r="G13" s="6">
        <v>242387</v>
      </c>
      <c r="H13" s="10">
        <f t="shared" si="0"/>
        <v>34350.66200000001</v>
      </c>
      <c r="I13" s="6">
        <f t="shared" si="1"/>
        <v>120.67591445881148</v>
      </c>
      <c r="J13" s="10">
        <f t="shared" si="3"/>
        <v>-7456.200000000012</v>
      </c>
      <c r="K13" s="6">
        <f t="shared" si="2"/>
        <v>96.28099668211554</v>
      </c>
    </row>
    <row r="14" spans="1:11" ht="153" customHeight="1">
      <c r="A14" s="17" t="s">
        <v>119</v>
      </c>
      <c r="B14" s="16" t="s">
        <v>20</v>
      </c>
      <c r="C14" s="6">
        <v>757.148</v>
      </c>
      <c r="D14" s="6">
        <v>2000</v>
      </c>
      <c r="E14" s="6">
        <v>1337</v>
      </c>
      <c r="F14" s="6">
        <v>232586</v>
      </c>
      <c r="G14" s="6">
        <v>242387</v>
      </c>
      <c r="H14" s="10">
        <f t="shared" si="0"/>
        <v>1242.8519999999999</v>
      </c>
      <c r="I14" s="6">
        <f t="shared" si="1"/>
        <v>264.14914917559054</v>
      </c>
      <c r="J14" s="10">
        <f t="shared" si="3"/>
        <v>-663</v>
      </c>
      <c r="K14" s="6">
        <f t="shared" si="2"/>
        <v>66.85</v>
      </c>
    </row>
    <row r="15" spans="1:11" ht="66.75" customHeight="1">
      <c r="A15" s="15" t="s">
        <v>120</v>
      </c>
      <c r="B15" s="16" t="s">
        <v>21</v>
      </c>
      <c r="C15" s="6">
        <v>597.862</v>
      </c>
      <c r="D15" s="6">
        <v>1300</v>
      </c>
      <c r="E15" s="6">
        <v>900</v>
      </c>
      <c r="F15" s="6">
        <v>1723</v>
      </c>
      <c r="G15" s="6">
        <v>1722</v>
      </c>
      <c r="H15" s="10">
        <f t="shared" si="0"/>
        <v>702.138</v>
      </c>
      <c r="I15" s="6">
        <f t="shared" si="1"/>
        <v>217.44148315163034</v>
      </c>
      <c r="J15" s="10">
        <f t="shared" si="3"/>
        <v>-400</v>
      </c>
      <c r="K15" s="6">
        <f t="shared" si="2"/>
        <v>69.23076923076923</v>
      </c>
    </row>
    <row r="16" spans="1:11" ht="62.25" customHeight="1">
      <c r="A16" s="15" t="s">
        <v>204</v>
      </c>
      <c r="B16" s="5" t="s">
        <v>205</v>
      </c>
      <c r="C16" s="6">
        <v>0</v>
      </c>
      <c r="D16" s="6">
        <v>15.9</v>
      </c>
      <c r="E16" s="6">
        <v>0</v>
      </c>
      <c r="F16" s="6"/>
      <c r="G16" s="6"/>
      <c r="H16" s="10">
        <f t="shared" si="0"/>
        <v>15.9</v>
      </c>
      <c r="I16" s="6" t="e">
        <f t="shared" si="1"/>
        <v>#DIV/0!</v>
      </c>
      <c r="J16" s="10">
        <f t="shared" si="3"/>
        <v>-15.9</v>
      </c>
      <c r="K16" s="6">
        <f t="shared" si="2"/>
        <v>0</v>
      </c>
    </row>
    <row r="17" spans="1:11" ht="47.25">
      <c r="A17" s="20" t="s">
        <v>121</v>
      </c>
      <c r="B17" s="21" t="s">
        <v>18</v>
      </c>
      <c r="C17" s="22">
        <f>C19+C20+C21+C22</f>
        <v>11485.162</v>
      </c>
      <c r="D17" s="22">
        <f>D19+D20+D21+D22</f>
        <v>12990.4</v>
      </c>
      <c r="E17" s="22">
        <f>E19+E20+E21+E22</f>
        <v>13730.4</v>
      </c>
      <c r="F17" s="22">
        <f>F19+F20+F21+F22</f>
        <v>14033.9</v>
      </c>
      <c r="G17" s="22">
        <f>G19+G20+G21+G22</f>
        <v>14698.599999999999</v>
      </c>
      <c r="H17" s="10">
        <f t="shared" si="0"/>
        <v>1505.2379999999994</v>
      </c>
      <c r="I17" s="6">
        <f t="shared" si="1"/>
        <v>113.10593616354736</v>
      </c>
      <c r="J17" s="10">
        <f t="shared" si="3"/>
        <v>740</v>
      </c>
      <c r="K17" s="6">
        <f t="shared" si="2"/>
        <v>105.69651434905776</v>
      </c>
    </row>
    <row r="18" spans="1:11" ht="47.25">
      <c r="A18" s="15" t="s">
        <v>122</v>
      </c>
      <c r="B18" s="5" t="s">
        <v>19</v>
      </c>
      <c r="C18" s="6">
        <v>11485.161</v>
      </c>
      <c r="D18" s="6">
        <v>12999.4</v>
      </c>
      <c r="E18" s="6">
        <v>13730.4</v>
      </c>
      <c r="F18" s="6">
        <v>14033.9</v>
      </c>
      <c r="G18" s="6">
        <v>14698.6</v>
      </c>
      <c r="H18" s="10">
        <f t="shared" si="0"/>
        <v>1514.2389999999996</v>
      </c>
      <c r="I18" s="6">
        <f t="shared" si="1"/>
        <v>113.18430799533414</v>
      </c>
      <c r="J18" s="10">
        <f t="shared" si="3"/>
        <v>731</v>
      </c>
      <c r="K18" s="6">
        <f t="shared" si="2"/>
        <v>105.62333646168285</v>
      </c>
    </row>
    <row r="19" spans="1:11" ht="94.5">
      <c r="A19" s="14" t="s">
        <v>123</v>
      </c>
      <c r="B19" s="5" t="s">
        <v>22</v>
      </c>
      <c r="C19" s="6">
        <v>5117.39</v>
      </c>
      <c r="D19" s="6">
        <v>5700</v>
      </c>
      <c r="E19" s="6">
        <v>6291.8</v>
      </c>
      <c r="F19" s="6">
        <v>6469.4</v>
      </c>
      <c r="G19" s="6">
        <v>6765.4</v>
      </c>
      <c r="H19" s="10">
        <f aca="true" t="shared" si="4" ref="H19:H118">D19-C19</f>
        <v>582.6099999999997</v>
      </c>
      <c r="I19" s="6">
        <f aca="true" t="shared" si="5" ref="I19:I118">D19/C19*100</f>
        <v>111.3849051958127</v>
      </c>
      <c r="J19" s="10">
        <f aca="true" t="shared" si="6" ref="J19:J118">E19-D19</f>
        <v>591.8000000000002</v>
      </c>
      <c r="K19" s="6">
        <f aca="true" t="shared" si="7" ref="K19:K118">E19/D19*100</f>
        <v>110.38245614035087</v>
      </c>
    </row>
    <row r="20" spans="1:11" ht="111" customHeight="1">
      <c r="A20" s="14" t="s">
        <v>124</v>
      </c>
      <c r="B20" s="5" t="s">
        <v>23</v>
      </c>
      <c r="C20" s="6">
        <v>49.284</v>
      </c>
      <c r="D20" s="6">
        <v>50</v>
      </c>
      <c r="E20" s="6">
        <v>32.4</v>
      </c>
      <c r="F20" s="6">
        <v>32.5</v>
      </c>
      <c r="G20" s="6">
        <v>33.4</v>
      </c>
      <c r="H20" s="10">
        <f t="shared" si="4"/>
        <v>0.7160000000000011</v>
      </c>
      <c r="I20" s="6">
        <f t="shared" si="5"/>
        <v>101.45280415550685</v>
      </c>
      <c r="J20" s="10">
        <f t="shared" si="6"/>
        <v>-17.6</v>
      </c>
      <c r="K20" s="6">
        <f t="shared" si="7"/>
        <v>64.8</v>
      </c>
    </row>
    <row r="21" spans="1:11" ht="97.5" customHeight="1">
      <c r="A21" s="17" t="s">
        <v>125</v>
      </c>
      <c r="B21" s="16" t="s">
        <v>24</v>
      </c>
      <c r="C21" s="6">
        <v>7465.074</v>
      </c>
      <c r="D21" s="6">
        <v>7190.4</v>
      </c>
      <c r="E21" s="6">
        <v>7406.2</v>
      </c>
      <c r="F21" s="6">
        <v>7532</v>
      </c>
      <c r="G21" s="6">
        <v>7899.8</v>
      </c>
      <c r="H21" s="10">
        <f t="shared" si="4"/>
        <v>-274.674</v>
      </c>
      <c r="I21" s="6">
        <f t="shared" si="5"/>
        <v>96.3205455163606</v>
      </c>
      <c r="J21" s="10">
        <f t="shared" si="6"/>
        <v>215.80000000000018</v>
      </c>
      <c r="K21" s="6">
        <f t="shared" si="7"/>
        <v>103.00122385402759</v>
      </c>
    </row>
    <row r="22" spans="1:11" ht="97.5" customHeight="1">
      <c r="A22" s="17" t="s">
        <v>126</v>
      </c>
      <c r="B22" s="16" t="s">
        <v>127</v>
      </c>
      <c r="C22" s="6">
        <v>-1146.586</v>
      </c>
      <c r="D22" s="6">
        <v>50</v>
      </c>
      <c r="E22" s="6">
        <v>0</v>
      </c>
      <c r="F22" s="6">
        <v>0</v>
      </c>
      <c r="G22" s="6">
        <v>0</v>
      </c>
      <c r="H22" s="10">
        <f t="shared" si="4"/>
        <v>1196.586</v>
      </c>
      <c r="I22" s="6">
        <f t="shared" si="5"/>
        <v>-4.360771891510973</v>
      </c>
      <c r="J22" s="10">
        <f t="shared" si="6"/>
        <v>-50</v>
      </c>
      <c r="K22" s="6">
        <f t="shared" si="7"/>
        <v>0</v>
      </c>
    </row>
    <row r="23" spans="1:11" ht="15.75">
      <c r="A23" s="18" t="s">
        <v>128</v>
      </c>
      <c r="B23" s="19" t="s">
        <v>25</v>
      </c>
      <c r="C23" s="22">
        <f>C24+C30+C33+C35</f>
        <v>11499.54</v>
      </c>
      <c r="D23" s="22">
        <f>D24+D30+D33+D35</f>
        <v>14720</v>
      </c>
      <c r="E23" s="22">
        <f>E24+E30+E33+E35</f>
        <v>14491</v>
      </c>
      <c r="F23" s="22">
        <f>F24+F30+F33+F35</f>
        <v>14778</v>
      </c>
      <c r="G23" s="22">
        <f>G24+G30+G33+G35</f>
        <v>15003.5</v>
      </c>
      <c r="H23" s="10">
        <f t="shared" si="4"/>
        <v>3220.459999999999</v>
      </c>
      <c r="I23" s="6">
        <f t="shared" si="5"/>
        <v>128.00512020480818</v>
      </c>
      <c r="J23" s="10">
        <f t="shared" si="6"/>
        <v>-229</v>
      </c>
      <c r="K23" s="6">
        <f t="shared" si="7"/>
        <v>98.44429347826087</v>
      </c>
    </row>
    <row r="24" spans="1:11" ht="31.5">
      <c r="A24" s="18" t="s">
        <v>129</v>
      </c>
      <c r="B24" s="19" t="s">
        <v>26</v>
      </c>
      <c r="C24" s="22">
        <v>5440.108</v>
      </c>
      <c r="D24" s="22">
        <v>6900</v>
      </c>
      <c r="E24" s="22">
        <v>5966</v>
      </c>
      <c r="F24" s="22">
        <v>5966</v>
      </c>
      <c r="G24" s="22">
        <v>5966.5</v>
      </c>
      <c r="H24" s="10">
        <f t="shared" si="4"/>
        <v>1459.8919999999998</v>
      </c>
      <c r="I24" s="6">
        <f t="shared" si="5"/>
        <v>126.83571723208435</v>
      </c>
      <c r="J24" s="10">
        <f t="shared" si="6"/>
        <v>-934</v>
      </c>
      <c r="K24" s="6">
        <f t="shared" si="7"/>
        <v>86.46376811594203</v>
      </c>
    </row>
    <row r="25" spans="1:11" ht="47.25">
      <c r="A25" s="20" t="s">
        <v>130</v>
      </c>
      <c r="B25" s="19" t="s">
        <v>27</v>
      </c>
      <c r="C25" s="22">
        <v>4454.907</v>
      </c>
      <c r="D25" s="22">
        <v>5400</v>
      </c>
      <c r="E25" s="22">
        <v>4629</v>
      </c>
      <c r="F25" s="22">
        <v>4629</v>
      </c>
      <c r="G25" s="22">
        <v>4629</v>
      </c>
      <c r="H25" s="10">
        <f t="shared" si="4"/>
        <v>945.0929999999998</v>
      </c>
      <c r="I25" s="6">
        <f t="shared" si="5"/>
        <v>121.21465161899003</v>
      </c>
      <c r="J25" s="10">
        <f t="shared" si="6"/>
        <v>-771</v>
      </c>
      <c r="K25" s="6">
        <f t="shared" si="7"/>
        <v>85.72222222222223</v>
      </c>
    </row>
    <row r="26" spans="1:11" ht="47.25">
      <c r="A26" s="23" t="s">
        <v>131</v>
      </c>
      <c r="B26" s="21" t="s">
        <v>27</v>
      </c>
      <c r="C26" s="22">
        <v>4450.695</v>
      </c>
      <c r="D26" s="22">
        <v>5400</v>
      </c>
      <c r="E26" s="22">
        <v>4629</v>
      </c>
      <c r="F26" s="22">
        <v>4629</v>
      </c>
      <c r="G26" s="22">
        <v>4629</v>
      </c>
      <c r="H26" s="10">
        <f t="shared" si="4"/>
        <v>949.3050000000003</v>
      </c>
      <c r="I26" s="6">
        <f t="shared" si="5"/>
        <v>121.32936541371629</v>
      </c>
      <c r="J26" s="10">
        <f t="shared" si="6"/>
        <v>-771</v>
      </c>
      <c r="K26" s="6">
        <f t="shared" si="7"/>
        <v>85.72222222222223</v>
      </c>
    </row>
    <row r="27" spans="1:11" ht="63">
      <c r="A27" s="23" t="s">
        <v>132</v>
      </c>
      <c r="B27" s="21" t="s">
        <v>28</v>
      </c>
      <c r="C27" s="22">
        <v>985.2</v>
      </c>
      <c r="D27" s="22">
        <v>1500</v>
      </c>
      <c r="E27" s="22">
        <v>1337</v>
      </c>
      <c r="F27" s="22">
        <v>1337</v>
      </c>
      <c r="G27" s="22">
        <v>1337.5</v>
      </c>
      <c r="H27" s="10">
        <f t="shared" si="4"/>
        <v>514.8</v>
      </c>
      <c r="I27" s="6">
        <f t="shared" si="5"/>
        <v>152.2533495736906</v>
      </c>
      <c r="J27" s="10">
        <f t="shared" si="6"/>
        <v>-163</v>
      </c>
      <c r="K27" s="6">
        <f t="shared" si="7"/>
        <v>89.13333333333333</v>
      </c>
    </row>
    <row r="28" spans="1:11" ht="94.5">
      <c r="A28" s="23" t="s">
        <v>133</v>
      </c>
      <c r="B28" s="21" t="s">
        <v>29</v>
      </c>
      <c r="C28" s="22">
        <v>984.84</v>
      </c>
      <c r="D28" s="22">
        <v>1500</v>
      </c>
      <c r="E28" s="22">
        <v>1337</v>
      </c>
      <c r="F28" s="22">
        <v>1337</v>
      </c>
      <c r="G28" s="22">
        <v>1337.5</v>
      </c>
      <c r="H28" s="10">
        <f t="shared" si="4"/>
        <v>515.16</v>
      </c>
      <c r="I28" s="6">
        <f t="shared" si="5"/>
        <v>152.30900450834653</v>
      </c>
      <c r="J28" s="10">
        <f t="shared" si="6"/>
        <v>-163</v>
      </c>
      <c r="K28" s="6">
        <f t="shared" si="7"/>
        <v>89.13333333333333</v>
      </c>
    </row>
    <row r="29" spans="1:11" ht="78.75">
      <c r="A29" s="24" t="s">
        <v>278</v>
      </c>
      <c r="B29" s="21" t="s">
        <v>279</v>
      </c>
      <c r="C29" s="22">
        <v>3.6</v>
      </c>
      <c r="D29" s="22">
        <v>0</v>
      </c>
      <c r="E29" s="22">
        <v>0</v>
      </c>
      <c r="F29" s="22">
        <v>0</v>
      </c>
      <c r="G29" s="22">
        <v>0</v>
      </c>
      <c r="H29" s="10">
        <f t="shared" si="4"/>
        <v>-3.6</v>
      </c>
      <c r="I29" s="6">
        <f t="shared" si="5"/>
        <v>0</v>
      </c>
      <c r="J29" s="10">
        <f t="shared" si="6"/>
        <v>0</v>
      </c>
      <c r="K29" s="6" t="e">
        <f t="shared" si="7"/>
        <v>#DIV/0!</v>
      </c>
    </row>
    <row r="30" spans="1:11" ht="31.5">
      <c r="A30" s="18" t="s">
        <v>134</v>
      </c>
      <c r="B30" s="19" t="s">
        <v>30</v>
      </c>
      <c r="C30" s="22">
        <v>5458.913</v>
      </c>
      <c r="D30" s="22">
        <v>5600</v>
      </c>
      <c r="E30" s="22">
        <v>5781</v>
      </c>
      <c r="F30" s="22">
        <v>5859</v>
      </c>
      <c r="G30" s="22">
        <v>6084</v>
      </c>
      <c r="H30" s="10">
        <f t="shared" si="4"/>
        <v>141.08700000000044</v>
      </c>
      <c r="I30" s="6">
        <f t="shared" si="5"/>
        <v>102.58452552733483</v>
      </c>
      <c r="J30" s="10">
        <f t="shared" si="6"/>
        <v>181</v>
      </c>
      <c r="K30" s="6">
        <f t="shared" si="7"/>
        <v>103.23214285714286</v>
      </c>
    </row>
    <row r="31" spans="1:11" ht="31.5">
      <c r="A31" s="18" t="s">
        <v>135</v>
      </c>
      <c r="B31" s="19" t="s">
        <v>30</v>
      </c>
      <c r="C31" s="22">
        <v>5448.363</v>
      </c>
      <c r="D31" s="22">
        <v>5600</v>
      </c>
      <c r="E31" s="22">
        <v>5781</v>
      </c>
      <c r="F31" s="22">
        <v>5859</v>
      </c>
      <c r="G31" s="22">
        <v>6084</v>
      </c>
      <c r="H31" s="10">
        <f t="shared" si="4"/>
        <v>151.63699999999972</v>
      </c>
      <c r="I31" s="6">
        <f t="shared" si="5"/>
        <v>102.7831662464487</v>
      </c>
      <c r="J31" s="10">
        <f t="shared" si="6"/>
        <v>181</v>
      </c>
      <c r="K31" s="6">
        <f t="shared" si="7"/>
        <v>103.23214285714286</v>
      </c>
    </row>
    <row r="32" spans="1:11" ht="47.25">
      <c r="A32" s="23" t="s">
        <v>206</v>
      </c>
      <c r="B32" s="21" t="s">
        <v>207</v>
      </c>
      <c r="C32" s="22">
        <v>10.6</v>
      </c>
      <c r="D32" s="22">
        <v>0</v>
      </c>
      <c r="E32" s="22">
        <v>0</v>
      </c>
      <c r="F32" s="22">
        <v>0</v>
      </c>
      <c r="G32" s="22">
        <v>0</v>
      </c>
      <c r="H32" s="10">
        <f t="shared" si="4"/>
        <v>-10.6</v>
      </c>
      <c r="I32" s="6">
        <f t="shared" si="5"/>
        <v>0</v>
      </c>
      <c r="J32" s="10">
        <f t="shared" si="6"/>
        <v>0</v>
      </c>
      <c r="K32" s="6"/>
    </row>
    <row r="33" spans="1:11" ht="15.75">
      <c r="A33" s="23" t="s">
        <v>136</v>
      </c>
      <c r="B33" s="21" t="s">
        <v>1</v>
      </c>
      <c r="C33" s="22">
        <v>405.78</v>
      </c>
      <c r="D33" s="22">
        <v>2100</v>
      </c>
      <c r="E33" s="22">
        <v>2524</v>
      </c>
      <c r="F33" s="22">
        <v>2733</v>
      </c>
      <c r="G33" s="22">
        <v>2733</v>
      </c>
      <c r="H33" s="10">
        <f t="shared" si="4"/>
        <v>1694.22</v>
      </c>
      <c r="I33" s="6">
        <f t="shared" si="5"/>
        <v>517.5218098477008</v>
      </c>
      <c r="J33" s="10">
        <f t="shared" si="6"/>
        <v>424</v>
      </c>
      <c r="K33" s="6">
        <f t="shared" si="7"/>
        <v>120.19047619047618</v>
      </c>
    </row>
    <row r="34" spans="1:11" ht="15.75">
      <c r="A34" s="23" t="s">
        <v>137</v>
      </c>
      <c r="B34" s="21" t="s">
        <v>1</v>
      </c>
      <c r="C34" s="22">
        <v>405.78</v>
      </c>
      <c r="D34" s="22">
        <v>2100</v>
      </c>
      <c r="E34" s="22">
        <v>2524</v>
      </c>
      <c r="F34" s="22">
        <v>2733</v>
      </c>
      <c r="G34" s="22">
        <v>2733</v>
      </c>
      <c r="H34" s="10">
        <f t="shared" si="4"/>
        <v>1694.22</v>
      </c>
      <c r="I34" s="6">
        <f t="shared" si="5"/>
        <v>517.5218098477008</v>
      </c>
      <c r="J34" s="10">
        <f t="shared" si="6"/>
        <v>424</v>
      </c>
      <c r="K34" s="6">
        <f t="shared" si="7"/>
        <v>120.19047619047618</v>
      </c>
    </row>
    <row r="35" spans="1:11" ht="31.5">
      <c r="A35" s="18" t="s">
        <v>138</v>
      </c>
      <c r="B35" s="19" t="s">
        <v>3</v>
      </c>
      <c r="C35" s="22">
        <v>194.739</v>
      </c>
      <c r="D35" s="22">
        <v>120</v>
      </c>
      <c r="E35" s="22">
        <v>220</v>
      </c>
      <c r="F35" s="22">
        <v>220</v>
      </c>
      <c r="G35" s="22">
        <v>220</v>
      </c>
      <c r="H35" s="10">
        <f t="shared" si="4"/>
        <v>-74.739</v>
      </c>
      <c r="I35" s="6">
        <f t="shared" si="5"/>
        <v>61.620938795002544</v>
      </c>
      <c r="J35" s="10">
        <f t="shared" si="6"/>
        <v>100</v>
      </c>
      <c r="K35" s="6">
        <f t="shared" si="7"/>
        <v>183.33333333333331</v>
      </c>
    </row>
    <row r="36" spans="1:11" ht="55.5" customHeight="1">
      <c r="A36" s="18" t="s">
        <v>139</v>
      </c>
      <c r="B36" s="19" t="s">
        <v>31</v>
      </c>
      <c r="C36" s="22">
        <v>194.739</v>
      </c>
      <c r="D36" s="22">
        <v>120</v>
      </c>
      <c r="E36" s="22">
        <v>220</v>
      </c>
      <c r="F36" s="22">
        <v>220</v>
      </c>
      <c r="G36" s="22">
        <v>220</v>
      </c>
      <c r="H36" s="10">
        <f t="shared" si="4"/>
        <v>-74.739</v>
      </c>
      <c r="I36" s="6">
        <f t="shared" si="5"/>
        <v>61.620938795002544</v>
      </c>
      <c r="J36" s="10">
        <f t="shared" si="6"/>
        <v>100</v>
      </c>
      <c r="K36" s="6">
        <f t="shared" si="7"/>
        <v>183.33333333333331</v>
      </c>
    </row>
    <row r="37" spans="1:11" ht="15.75">
      <c r="A37" s="18" t="s">
        <v>140</v>
      </c>
      <c r="B37" s="19" t="s">
        <v>32</v>
      </c>
      <c r="C37" s="22">
        <f>C38</f>
        <v>1671.957</v>
      </c>
      <c r="D37" s="22">
        <f>D38</f>
        <v>1500</v>
      </c>
      <c r="E37" s="22">
        <f>E38</f>
        <v>1790</v>
      </c>
      <c r="F37" s="22">
        <f>F38</f>
        <v>1790</v>
      </c>
      <c r="G37" s="22">
        <f>G38</f>
        <v>1790</v>
      </c>
      <c r="H37" s="10">
        <f t="shared" si="4"/>
        <v>-171.9570000000001</v>
      </c>
      <c r="I37" s="6">
        <f t="shared" si="5"/>
        <v>89.71522592985345</v>
      </c>
      <c r="J37" s="10">
        <f t="shared" si="6"/>
        <v>290</v>
      </c>
      <c r="K37" s="6">
        <f t="shared" si="7"/>
        <v>119.33333333333334</v>
      </c>
    </row>
    <row r="38" spans="1:11" ht="47.25">
      <c r="A38" s="18" t="s">
        <v>141</v>
      </c>
      <c r="B38" s="19" t="s">
        <v>33</v>
      </c>
      <c r="C38" s="22">
        <v>1671.957</v>
      </c>
      <c r="D38" s="22">
        <v>1500</v>
      </c>
      <c r="E38" s="22">
        <v>1790</v>
      </c>
      <c r="F38" s="22">
        <v>1790</v>
      </c>
      <c r="G38" s="22">
        <v>1790</v>
      </c>
      <c r="H38" s="10">
        <f t="shared" si="4"/>
        <v>-171.9570000000001</v>
      </c>
      <c r="I38" s="6">
        <f t="shared" si="5"/>
        <v>89.71522592985345</v>
      </c>
      <c r="J38" s="10">
        <f t="shared" si="6"/>
        <v>290</v>
      </c>
      <c r="K38" s="6">
        <f t="shared" si="7"/>
        <v>119.33333333333334</v>
      </c>
    </row>
    <row r="39" spans="1:11" ht="62.25" customHeight="1">
      <c r="A39" s="20" t="s">
        <v>142</v>
      </c>
      <c r="B39" s="19" t="s">
        <v>34</v>
      </c>
      <c r="C39" s="22">
        <v>1671.957</v>
      </c>
      <c r="D39" s="22">
        <v>1500</v>
      </c>
      <c r="E39" s="22">
        <v>1790</v>
      </c>
      <c r="F39" s="22">
        <v>1790</v>
      </c>
      <c r="G39" s="22">
        <v>1790</v>
      </c>
      <c r="H39" s="10">
        <f t="shared" si="4"/>
        <v>-171.9570000000001</v>
      </c>
      <c r="I39" s="6">
        <f t="shared" si="5"/>
        <v>89.71522592985345</v>
      </c>
      <c r="J39" s="10">
        <f t="shared" si="6"/>
        <v>290</v>
      </c>
      <c r="K39" s="6">
        <f t="shared" si="7"/>
        <v>119.33333333333334</v>
      </c>
    </row>
    <row r="40" spans="1:11" ht="63">
      <c r="A40" s="20" t="s">
        <v>143</v>
      </c>
      <c r="B40" s="21" t="s">
        <v>35</v>
      </c>
      <c r="C40" s="22">
        <f>C42+C44+C46+C48</f>
        <v>5925.064</v>
      </c>
      <c r="D40" s="22">
        <f>D42+D44+D46+D48</f>
        <v>7111</v>
      </c>
      <c r="E40" s="22">
        <f>E42+E44+E46+E48</f>
        <v>6113</v>
      </c>
      <c r="F40" s="22">
        <f>F42+F44+F46+F48</f>
        <v>6433.6</v>
      </c>
      <c r="G40" s="22">
        <f>G42+G44+G46+G48</f>
        <v>6754.3</v>
      </c>
      <c r="H40" s="10">
        <f t="shared" si="4"/>
        <v>1185.9359999999997</v>
      </c>
      <c r="I40" s="6">
        <f t="shared" si="5"/>
        <v>120.01558126629517</v>
      </c>
      <c r="J40" s="10">
        <f t="shared" si="6"/>
        <v>-998</v>
      </c>
      <c r="K40" s="6">
        <f t="shared" si="7"/>
        <v>85.96540570946422</v>
      </c>
    </row>
    <row r="41" spans="1:11" ht="113.25" customHeight="1">
      <c r="A41" s="20" t="s">
        <v>144</v>
      </c>
      <c r="B41" s="21" t="s">
        <v>36</v>
      </c>
      <c r="C41" s="22">
        <v>5925.064</v>
      </c>
      <c r="D41" s="22">
        <v>7111</v>
      </c>
      <c r="E41" s="22">
        <v>6113</v>
      </c>
      <c r="F41" s="22">
        <v>6433.6</v>
      </c>
      <c r="G41" s="22">
        <v>6754.3</v>
      </c>
      <c r="H41" s="10">
        <f t="shared" si="4"/>
        <v>1185.9359999999997</v>
      </c>
      <c r="I41" s="6">
        <f t="shared" si="5"/>
        <v>120.01558126629517</v>
      </c>
      <c r="J41" s="10">
        <f t="shared" si="6"/>
        <v>-998</v>
      </c>
      <c r="K41" s="6">
        <f t="shared" si="7"/>
        <v>85.96540570946422</v>
      </c>
    </row>
    <row r="42" spans="1:11" ht="87.75" customHeight="1">
      <c r="A42" s="23" t="s">
        <v>145</v>
      </c>
      <c r="B42" s="21" t="s">
        <v>37</v>
      </c>
      <c r="C42" s="22">
        <v>4063.607</v>
      </c>
      <c r="D42" s="22">
        <v>4700</v>
      </c>
      <c r="E42" s="22">
        <v>3900</v>
      </c>
      <c r="F42" s="22">
        <v>4100</v>
      </c>
      <c r="G42" s="22">
        <v>4300</v>
      </c>
      <c r="H42" s="10">
        <f aca="true" t="shared" si="8" ref="H42:H53">D42-C42</f>
        <v>636.393</v>
      </c>
      <c r="I42" s="6">
        <f aca="true" t="shared" si="9" ref="I42:I52">D42/C42*100</f>
        <v>115.6607910164541</v>
      </c>
      <c r="J42" s="10">
        <f aca="true" t="shared" si="10" ref="J42:J53">E42-D42</f>
        <v>-800</v>
      </c>
      <c r="K42" s="6">
        <f aca="true" t="shared" si="11" ref="K42:K53">E42/D42*100</f>
        <v>82.97872340425532</v>
      </c>
    </row>
    <row r="43" spans="1:11" ht="126">
      <c r="A43" s="23" t="s">
        <v>146</v>
      </c>
      <c r="B43" s="21" t="s">
        <v>147</v>
      </c>
      <c r="C43" s="22">
        <v>4063.607</v>
      </c>
      <c r="D43" s="22">
        <v>4700</v>
      </c>
      <c r="E43" s="22">
        <v>3900</v>
      </c>
      <c r="F43" s="22">
        <v>4100</v>
      </c>
      <c r="G43" s="22">
        <v>4300</v>
      </c>
      <c r="H43" s="10">
        <f t="shared" si="8"/>
        <v>636.393</v>
      </c>
      <c r="I43" s="6">
        <f t="shared" si="9"/>
        <v>115.6607910164541</v>
      </c>
      <c r="J43" s="10">
        <f t="shared" si="10"/>
        <v>-800</v>
      </c>
      <c r="K43" s="6">
        <f t="shared" si="11"/>
        <v>82.97872340425532</v>
      </c>
    </row>
    <row r="44" spans="1:11" ht="110.25">
      <c r="A44" s="18" t="s">
        <v>148</v>
      </c>
      <c r="B44" s="19" t="s">
        <v>38</v>
      </c>
      <c r="C44" s="22">
        <v>433.662</v>
      </c>
      <c r="D44" s="22">
        <v>11</v>
      </c>
      <c r="E44" s="22">
        <v>13</v>
      </c>
      <c r="F44" s="22">
        <v>13.6</v>
      </c>
      <c r="G44" s="22">
        <v>14.3</v>
      </c>
      <c r="H44" s="10">
        <f t="shared" si="8"/>
        <v>-422.662</v>
      </c>
      <c r="I44" s="6">
        <f t="shared" si="9"/>
        <v>2.536537672196319</v>
      </c>
      <c r="J44" s="10">
        <f t="shared" si="10"/>
        <v>2</v>
      </c>
      <c r="K44" s="6">
        <f t="shared" si="11"/>
        <v>118.18181818181819</v>
      </c>
    </row>
    <row r="45" spans="1:11" ht="100.5" customHeight="1">
      <c r="A45" s="18" t="s">
        <v>149</v>
      </c>
      <c r="B45" s="19" t="s">
        <v>39</v>
      </c>
      <c r="C45" s="22">
        <v>433.662</v>
      </c>
      <c r="D45" s="22">
        <v>11</v>
      </c>
      <c r="E45" s="22">
        <v>13</v>
      </c>
      <c r="F45" s="22">
        <v>13.6</v>
      </c>
      <c r="G45" s="22">
        <v>14.3</v>
      </c>
      <c r="H45" s="10">
        <f t="shared" si="8"/>
        <v>-422.662</v>
      </c>
      <c r="I45" s="6">
        <f t="shared" si="9"/>
        <v>2.536537672196319</v>
      </c>
      <c r="J45" s="10">
        <f t="shared" si="10"/>
        <v>2</v>
      </c>
      <c r="K45" s="6">
        <f t="shared" si="11"/>
        <v>118.18181818181819</v>
      </c>
    </row>
    <row r="46" spans="1:11" ht="113.25" customHeight="1">
      <c r="A46" s="18" t="s">
        <v>150</v>
      </c>
      <c r="B46" s="19" t="s">
        <v>40</v>
      </c>
      <c r="C46" s="22">
        <v>518.3</v>
      </c>
      <c r="D46" s="22">
        <v>500</v>
      </c>
      <c r="E46" s="22">
        <v>400</v>
      </c>
      <c r="F46" s="22">
        <v>420</v>
      </c>
      <c r="G46" s="22">
        <v>440</v>
      </c>
      <c r="H46" s="10">
        <f t="shared" si="8"/>
        <v>-18.299999999999955</v>
      </c>
      <c r="I46" s="6">
        <f t="shared" si="9"/>
        <v>96.46922631680495</v>
      </c>
      <c r="J46" s="10">
        <f t="shared" si="10"/>
        <v>-100</v>
      </c>
      <c r="K46" s="6">
        <f t="shared" si="11"/>
        <v>80</v>
      </c>
    </row>
    <row r="47" spans="1:11" ht="94.5">
      <c r="A47" s="18" t="s">
        <v>151</v>
      </c>
      <c r="B47" s="19" t="s">
        <v>41</v>
      </c>
      <c r="C47" s="22">
        <v>518.3</v>
      </c>
      <c r="D47" s="22">
        <v>500</v>
      </c>
      <c r="E47" s="22">
        <v>400</v>
      </c>
      <c r="F47" s="22">
        <v>420</v>
      </c>
      <c r="G47" s="22">
        <v>440</v>
      </c>
      <c r="H47" s="10">
        <f t="shared" si="8"/>
        <v>-18.299999999999955</v>
      </c>
      <c r="I47" s="6">
        <f t="shared" si="9"/>
        <v>96.46922631680495</v>
      </c>
      <c r="J47" s="10">
        <f t="shared" si="10"/>
        <v>-100</v>
      </c>
      <c r="K47" s="6">
        <f t="shared" si="11"/>
        <v>80</v>
      </c>
    </row>
    <row r="48" spans="1:11" ht="63">
      <c r="A48" s="20" t="s">
        <v>152</v>
      </c>
      <c r="B48" s="19" t="s">
        <v>42</v>
      </c>
      <c r="C48" s="22">
        <v>909.495</v>
      </c>
      <c r="D48" s="22">
        <v>1900</v>
      </c>
      <c r="E48" s="22">
        <v>1800</v>
      </c>
      <c r="F48" s="22">
        <v>1900</v>
      </c>
      <c r="G48" s="22">
        <v>2000</v>
      </c>
      <c r="H48" s="10">
        <f t="shared" si="8"/>
        <v>990.505</v>
      </c>
      <c r="I48" s="6">
        <f t="shared" si="9"/>
        <v>208.9071407759251</v>
      </c>
      <c r="J48" s="10">
        <f t="shared" si="10"/>
        <v>-100</v>
      </c>
      <c r="K48" s="6">
        <f t="shared" si="11"/>
        <v>94.73684210526315</v>
      </c>
    </row>
    <row r="49" spans="1:11" ht="47.25">
      <c r="A49" s="23" t="s">
        <v>153</v>
      </c>
      <c r="B49" s="21" t="s">
        <v>43</v>
      </c>
      <c r="C49" s="22">
        <v>909.495</v>
      </c>
      <c r="D49" s="22">
        <v>1900</v>
      </c>
      <c r="E49" s="22">
        <v>1800</v>
      </c>
      <c r="F49" s="22">
        <v>1900</v>
      </c>
      <c r="G49" s="22">
        <v>2000</v>
      </c>
      <c r="H49" s="10">
        <f t="shared" si="8"/>
        <v>990.505</v>
      </c>
      <c r="I49" s="6">
        <f t="shared" si="9"/>
        <v>208.9071407759251</v>
      </c>
      <c r="J49" s="10">
        <f t="shared" si="10"/>
        <v>-100</v>
      </c>
      <c r="K49" s="6">
        <f t="shared" si="11"/>
        <v>94.73684210526315</v>
      </c>
    </row>
    <row r="50" spans="1:11" ht="31.5">
      <c r="A50" s="23" t="s">
        <v>154</v>
      </c>
      <c r="B50" s="21" t="s">
        <v>44</v>
      </c>
      <c r="C50" s="22">
        <f>C51</f>
        <v>247.583</v>
      </c>
      <c r="D50" s="22">
        <f>D51</f>
        <v>400</v>
      </c>
      <c r="E50" s="22">
        <f>E51</f>
        <v>457.7</v>
      </c>
      <c r="F50" s="22">
        <f>F51</f>
        <v>476</v>
      </c>
      <c r="G50" s="22">
        <f>G51</f>
        <v>495.00000000000006</v>
      </c>
      <c r="H50" s="10">
        <f t="shared" si="8"/>
        <v>152.417</v>
      </c>
      <c r="I50" s="6">
        <f t="shared" si="9"/>
        <v>161.56198123457588</v>
      </c>
      <c r="J50" s="10">
        <f t="shared" si="10"/>
        <v>57.69999999999999</v>
      </c>
      <c r="K50" s="6">
        <f t="shared" si="11"/>
        <v>114.425</v>
      </c>
    </row>
    <row r="51" spans="1:11" ht="31.5">
      <c r="A51" s="23" t="s">
        <v>155</v>
      </c>
      <c r="B51" s="21" t="s">
        <v>0</v>
      </c>
      <c r="C51" s="22">
        <f>C52+C54+C56</f>
        <v>247.583</v>
      </c>
      <c r="D51" s="22">
        <f>D52+D54+D56</f>
        <v>400</v>
      </c>
      <c r="E51" s="22">
        <f>E52+E54+E56</f>
        <v>457.7</v>
      </c>
      <c r="F51" s="22">
        <f>F52+F54+F56</f>
        <v>476</v>
      </c>
      <c r="G51" s="22">
        <f>G52+G54+G56</f>
        <v>495.00000000000006</v>
      </c>
      <c r="H51" s="10">
        <f t="shared" si="8"/>
        <v>152.417</v>
      </c>
      <c r="I51" s="6">
        <f t="shared" si="9"/>
        <v>161.56198123457588</v>
      </c>
      <c r="J51" s="10">
        <f t="shared" si="10"/>
        <v>57.69999999999999</v>
      </c>
      <c r="K51" s="6">
        <f t="shared" si="11"/>
        <v>114.425</v>
      </c>
    </row>
    <row r="52" spans="1:11" ht="47.25">
      <c r="A52" s="18" t="s">
        <v>156</v>
      </c>
      <c r="B52" s="19" t="s">
        <v>45</v>
      </c>
      <c r="C52" s="22">
        <v>20.807</v>
      </c>
      <c r="D52" s="22">
        <v>13.1</v>
      </c>
      <c r="E52" s="22">
        <v>14.9</v>
      </c>
      <c r="F52" s="22">
        <v>15.5</v>
      </c>
      <c r="G52" s="22">
        <v>16.1</v>
      </c>
      <c r="H52" s="10">
        <f t="shared" si="8"/>
        <v>-7.706999999999999</v>
      </c>
      <c r="I52" s="6">
        <f t="shared" si="9"/>
        <v>62.95958091027059</v>
      </c>
      <c r="J52" s="10">
        <f t="shared" si="10"/>
        <v>1.8000000000000007</v>
      </c>
      <c r="K52" s="6">
        <f t="shared" si="11"/>
        <v>113.74045801526718</v>
      </c>
    </row>
    <row r="53" spans="1:11" ht="82.5" customHeight="1">
      <c r="A53" s="18" t="s">
        <v>157</v>
      </c>
      <c r="B53" s="19" t="s">
        <v>158</v>
      </c>
      <c r="C53" s="22">
        <v>0</v>
      </c>
      <c r="D53" s="22">
        <v>13.1</v>
      </c>
      <c r="E53" s="22">
        <v>14.9</v>
      </c>
      <c r="F53" s="22">
        <v>15.5</v>
      </c>
      <c r="G53" s="22">
        <v>16.1</v>
      </c>
      <c r="H53" s="10">
        <f t="shared" si="8"/>
        <v>13.1</v>
      </c>
      <c r="I53" s="6"/>
      <c r="J53" s="10">
        <f t="shared" si="10"/>
        <v>1.8000000000000007</v>
      </c>
      <c r="K53" s="6">
        <f t="shared" si="11"/>
        <v>113.74045801526718</v>
      </c>
    </row>
    <row r="54" spans="1:11" ht="31.5">
      <c r="A54" s="23" t="s">
        <v>159</v>
      </c>
      <c r="B54" s="21" t="s">
        <v>46</v>
      </c>
      <c r="C54" s="22">
        <v>163.09</v>
      </c>
      <c r="D54" s="22">
        <v>268.5</v>
      </c>
      <c r="E54" s="22">
        <v>308.5</v>
      </c>
      <c r="F54" s="22">
        <v>320.8</v>
      </c>
      <c r="G54" s="22">
        <v>333.6</v>
      </c>
      <c r="H54" s="10">
        <f t="shared" si="4"/>
        <v>105.41</v>
      </c>
      <c r="I54" s="6">
        <f t="shared" si="5"/>
        <v>164.63302471028268</v>
      </c>
      <c r="J54" s="10">
        <f t="shared" si="6"/>
        <v>40</v>
      </c>
      <c r="K54" s="6">
        <f t="shared" si="7"/>
        <v>114.89757914338921</v>
      </c>
    </row>
    <row r="55" spans="1:11" ht="94.5">
      <c r="A55" s="23" t="s">
        <v>160</v>
      </c>
      <c r="B55" s="21" t="s">
        <v>161</v>
      </c>
      <c r="C55" s="22">
        <v>163.09</v>
      </c>
      <c r="D55" s="22">
        <v>268.5</v>
      </c>
      <c r="E55" s="22">
        <v>308.5</v>
      </c>
      <c r="F55" s="22">
        <v>320.8</v>
      </c>
      <c r="G55" s="22">
        <v>333.6</v>
      </c>
      <c r="H55" s="10">
        <f t="shared" si="4"/>
        <v>105.41</v>
      </c>
      <c r="I55" s="6">
        <f t="shared" si="5"/>
        <v>164.63302471028268</v>
      </c>
      <c r="J55" s="10">
        <f t="shared" si="6"/>
        <v>40</v>
      </c>
      <c r="K55" s="6">
        <f t="shared" si="7"/>
        <v>114.89757914338921</v>
      </c>
    </row>
    <row r="56" spans="1:11" ht="36.75" customHeight="1">
      <c r="A56" s="23" t="s">
        <v>162</v>
      </c>
      <c r="B56" s="21" t="s">
        <v>47</v>
      </c>
      <c r="C56" s="22">
        <v>63.686</v>
      </c>
      <c r="D56" s="22">
        <v>118.4</v>
      </c>
      <c r="E56" s="22">
        <v>134.3</v>
      </c>
      <c r="F56" s="22">
        <v>139.7</v>
      </c>
      <c r="G56" s="22">
        <v>145.3</v>
      </c>
      <c r="H56" s="10">
        <f t="shared" si="4"/>
        <v>54.714000000000006</v>
      </c>
      <c r="I56" s="6">
        <f t="shared" si="5"/>
        <v>185.91213139465503</v>
      </c>
      <c r="J56" s="10">
        <f t="shared" si="6"/>
        <v>15.900000000000006</v>
      </c>
      <c r="K56" s="6">
        <f t="shared" si="7"/>
        <v>113.42905405405406</v>
      </c>
    </row>
    <row r="57" spans="1:11" ht="24" customHeight="1">
      <c r="A57" s="23" t="s">
        <v>208</v>
      </c>
      <c r="B57" s="21" t="s">
        <v>48</v>
      </c>
      <c r="C57" s="22">
        <v>0</v>
      </c>
      <c r="D57" s="22">
        <v>118.4</v>
      </c>
      <c r="E57" s="22">
        <v>134.3</v>
      </c>
      <c r="F57" s="22">
        <v>139.7</v>
      </c>
      <c r="G57" s="22">
        <v>145.3</v>
      </c>
      <c r="H57" s="10">
        <f t="shared" si="4"/>
        <v>118.4</v>
      </c>
      <c r="I57" s="6"/>
      <c r="J57" s="10">
        <f t="shared" si="6"/>
        <v>15.900000000000006</v>
      </c>
      <c r="K57" s="6">
        <f t="shared" si="7"/>
        <v>113.42905405405406</v>
      </c>
    </row>
    <row r="58" spans="1:11" ht="65.25" customHeight="1">
      <c r="A58" s="18" t="s">
        <v>163</v>
      </c>
      <c r="B58" s="19" t="s">
        <v>209</v>
      </c>
      <c r="C58" s="22">
        <v>63.519</v>
      </c>
      <c r="D58" s="22">
        <v>118.4</v>
      </c>
      <c r="E58" s="22">
        <v>134.3</v>
      </c>
      <c r="F58" s="22">
        <v>2625</v>
      </c>
      <c r="G58" s="22">
        <v>2750</v>
      </c>
      <c r="H58" s="10">
        <f t="shared" si="4"/>
        <v>54.88100000000001</v>
      </c>
      <c r="I58" s="6">
        <f t="shared" si="5"/>
        <v>186.40091940994034</v>
      </c>
      <c r="J58" s="10">
        <f t="shared" si="6"/>
        <v>15.900000000000006</v>
      </c>
      <c r="K58" s="6">
        <f t="shared" si="7"/>
        <v>113.42905405405406</v>
      </c>
    </row>
    <row r="59" spans="1:11" ht="31.5">
      <c r="A59" s="18" t="s">
        <v>164</v>
      </c>
      <c r="B59" s="19" t="s">
        <v>49</v>
      </c>
      <c r="C59" s="22">
        <f aca="true" t="shared" si="12" ref="C59:G60">C60</f>
        <v>2300.754</v>
      </c>
      <c r="D59" s="22">
        <f t="shared" si="12"/>
        <v>3000</v>
      </c>
      <c r="E59" s="22">
        <f t="shared" si="12"/>
        <v>2500</v>
      </c>
      <c r="F59" s="22">
        <f t="shared" si="12"/>
        <v>2625</v>
      </c>
      <c r="G59" s="22">
        <f t="shared" si="12"/>
        <v>2750</v>
      </c>
      <c r="H59" s="10">
        <f t="shared" si="4"/>
        <v>699.2460000000001</v>
      </c>
      <c r="I59" s="6">
        <f t="shared" si="5"/>
        <v>130.39203669753482</v>
      </c>
      <c r="J59" s="10">
        <f t="shared" si="6"/>
        <v>-500</v>
      </c>
      <c r="K59" s="6">
        <f t="shared" si="7"/>
        <v>83.33333333333334</v>
      </c>
    </row>
    <row r="60" spans="1:11" ht="24.75" customHeight="1">
      <c r="A60" s="18" t="s">
        <v>210</v>
      </c>
      <c r="B60" s="19" t="s">
        <v>50</v>
      </c>
      <c r="C60" s="22">
        <f t="shared" si="12"/>
        <v>2300.754</v>
      </c>
      <c r="D60" s="22">
        <f t="shared" si="12"/>
        <v>3000</v>
      </c>
      <c r="E60" s="22">
        <f t="shared" si="12"/>
        <v>2500</v>
      </c>
      <c r="F60" s="22">
        <f t="shared" si="12"/>
        <v>2625</v>
      </c>
      <c r="G60" s="22">
        <f t="shared" si="12"/>
        <v>2750</v>
      </c>
      <c r="H60" s="10">
        <f t="shared" si="4"/>
        <v>699.2460000000001</v>
      </c>
      <c r="I60" s="6">
        <f t="shared" si="5"/>
        <v>130.39203669753482</v>
      </c>
      <c r="J60" s="10">
        <f t="shared" si="6"/>
        <v>-500</v>
      </c>
      <c r="K60" s="6">
        <f t="shared" si="7"/>
        <v>83.33333333333334</v>
      </c>
    </row>
    <row r="61" spans="1:11" ht="18.75" customHeight="1">
      <c r="A61" s="18" t="s">
        <v>165</v>
      </c>
      <c r="B61" s="19" t="s">
        <v>51</v>
      </c>
      <c r="C61" s="22">
        <v>2300.754</v>
      </c>
      <c r="D61" s="22">
        <v>3000</v>
      </c>
      <c r="E61" s="22">
        <v>2500</v>
      </c>
      <c r="F61" s="22">
        <v>2625</v>
      </c>
      <c r="G61" s="22">
        <v>2750</v>
      </c>
      <c r="H61" s="10">
        <f t="shared" si="4"/>
        <v>699.2460000000001</v>
      </c>
      <c r="I61" s="6">
        <f t="shared" si="5"/>
        <v>130.39203669753482</v>
      </c>
      <c r="J61" s="10">
        <f t="shared" si="6"/>
        <v>-500</v>
      </c>
      <c r="K61" s="6">
        <f t="shared" si="7"/>
        <v>83.33333333333334</v>
      </c>
    </row>
    <row r="62" spans="1:11" ht="33.75" customHeight="1">
      <c r="A62" s="20" t="s">
        <v>166</v>
      </c>
      <c r="B62" s="19" t="s">
        <v>167</v>
      </c>
      <c r="C62" s="22">
        <v>2300.754</v>
      </c>
      <c r="D62" s="22">
        <v>3000</v>
      </c>
      <c r="E62" s="22">
        <v>2500</v>
      </c>
      <c r="F62" s="22">
        <v>2625</v>
      </c>
      <c r="G62" s="22">
        <v>2750</v>
      </c>
      <c r="H62" s="10">
        <f t="shared" si="4"/>
        <v>699.2460000000001</v>
      </c>
      <c r="I62" s="6">
        <f t="shared" si="5"/>
        <v>130.39203669753482</v>
      </c>
      <c r="J62" s="10">
        <f t="shared" si="6"/>
        <v>-500</v>
      </c>
      <c r="K62" s="6">
        <f t="shared" si="7"/>
        <v>83.33333333333334</v>
      </c>
    </row>
    <row r="63" spans="1:11" ht="36.75" customHeight="1">
      <c r="A63" s="20" t="s">
        <v>168</v>
      </c>
      <c r="B63" s="21" t="s">
        <v>52</v>
      </c>
      <c r="C63" s="22">
        <f>C64+C69</f>
        <v>4572.816</v>
      </c>
      <c r="D63" s="22">
        <f>D64+D70</f>
        <v>2000</v>
      </c>
      <c r="E63" s="22">
        <f>E64+E69</f>
        <v>5030</v>
      </c>
      <c r="F63" s="22">
        <f>F64+F69</f>
        <v>3180</v>
      </c>
      <c r="G63" s="22">
        <f>G64+G69</f>
        <v>2730</v>
      </c>
      <c r="H63" s="10">
        <f t="shared" si="4"/>
        <v>-2572.816</v>
      </c>
      <c r="I63" s="6">
        <f t="shared" si="5"/>
        <v>43.73672590368823</v>
      </c>
      <c r="J63" s="10">
        <f t="shared" si="6"/>
        <v>3030</v>
      </c>
      <c r="K63" s="6">
        <f t="shared" si="7"/>
        <v>251.5</v>
      </c>
    </row>
    <row r="64" spans="1:11" ht="111" customHeight="1">
      <c r="A64" s="20" t="s">
        <v>169</v>
      </c>
      <c r="B64" s="21" t="s">
        <v>53</v>
      </c>
      <c r="C64" s="22">
        <f>C65+C67</f>
        <v>380.164</v>
      </c>
      <c r="D64" s="22">
        <v>30</v>
      </c>
      <c r="E64" s="22">
        <f>E65+E67</f>
        <v>3280</v>
      </c>
      <c r="F64" s="22">
        <v>1430</v>
      </c>
      <c r="G64" s="22">
        <v>1030</v>
      </c>
      <c r="H64" s="10">
        <f t="shared" si="4"/>
        <v>-350.164</v>
      </c>
      <c r="I64" s="6">
        <f t="shared" si="5"/>
        <v>7.891331109731589</v>
      </c>
      <c r="J64" s="10">
        <f t="shared" si="6"/>
        <v>3250</v>
      </c>
      <c r="K64" s="6">
        <f t="shared" si="7"/>
        <v>10933.333333333332</v>
      </c>
    </row>
    <row r="65" spans="1:11" ht="129" customHeight="1">
      <c r="A65" s="20" t="s">
        <v>170</v>
      </c>
      <c r="B65" s="21" t="s">
        <v>54</v>
      </c>
      <c r="C65" s="22">
        <v>371.486</v>
      </c>
      <c r="D65" s="22">
        <v>0</v>
      </c>
      <c r="E65" s="22">
        <v>3250</v>
      </c>
      <c r="F65" s="22">
        <v>1400</v>
      </c>
      <c r="G65" s="22">
        <v>1000</v>
      </c>
      <c r="H65" s="10">
        <f t="shared" si="4"/>
        <v>-371.486</v>
      </c>
      <c r="I65" s="6">
        <f t="shared" si="5"/>
        <v>0</v>
      </c>
      <c r="J65" s="10">
        <f t="shared" si="6"/>
        <v>3250</v>
      </c>
      <c r="K65" s="6" t="e">
        <f t="shared" si="7"/>
        <v>#DIV/0!</v>
      </c>
    </row>
    <row r="66" spans="1:11" ht="126">
      <c r="A66" s="23" t="s">
        <v>171</v>
      </c>
      <c r="B66" s="21" t="s">
        <v>55</v>
      </c>
      <c r="C66" s="22">
        <v>371.486</v>
      </c>
      <c r="D66" s="22">
        <v>0</v>
      </c>
      <c r="E66" s="22">
        <v>3250</v>
      </c>
      <c r="F66" s="22">
        <v>1400</v>
      </c>
      <c r="G66" s="22">
        <v>1000</v>
      </c>
      <c r="H66" s="10">
        <f aca="true" t="shared" si="13" ref="H66:H79">D66-C66</f>
        <v>-371.486</v>
      </c>
      <c r="I66" s="6">
        <f aca="true" t="shared" si="14" ref="I66:I79">D66/C66*100</f>
        <v>0</v>
      </c>
      <c r="J66" s="10">
        <f aca="true" t="shared" si="15" ref="J66:J79">E66-D66</f>
        <v>3250</v>
      </c>
      <c r="K66" s="6" t="e">
        <f aca="true" t="shared" si="16" ref="K66:K79">E66/D66*100</f>
        <v>#DIV/0!</v>
      </c>
    </row>
    <row r="67" spans="1:11" ht="141.75">
      <c r="A67" s="23" t="s">
        <v>172</v>
      </c>
      <c r="B67" s="21" t="s">
        <v>56</v>
      </c>
      <c r="C67" s="22">
        <v>8.678</v>
      </c>
      <c r="D67" s="22">
        <v>30</v>
      </c>
      <c r="E67" s="22">
        <v>30</v>
      </c>
      <c r="F67" s="22">
        <v>30</v>
      </c>
      <c r="G67" s="22">
        <v>30</v>
      </c>
      <c r="H67" s="10">
        <f t="shared" si="13"/>
        <v>21.322</v>
      </c>
      <c r="I67" s="6">
        <f t="shared" si="14"/>
        <v>345.7017746024429</v>
      </c>
      <c r="J67" s="10">
        <f t="shared" si="15"/>
        <v>0</v>
      </c>
      <c r="K67" s="6">
        <f t="shared" si="16"/>
        <v>100</v>
      </c>
    </row>
    <row r="68" spans="1:11" ht="126" customHeight="1">
      <c r="A68" s="18" t="s">
        <v>173</v>
      </c>
      <c r="B68" s="19" t="s">
        <v>57</v>
      </c>
      <c r="C68" s="22">
        <v>8.678</v>
      </c>
      <c r="D68" s="22">
        <v>30</v>
      </c>
      <c r="E68" s="22">
        <v>30</v>
      </c>
      <c r="F68" s="22">
        <v>30</v>
      </c>
      <c r="G68" s="22">
        <v>30</v>
      </c>
      <c r="H68" s="10">
        <f t="shared" si="13"/>
        <v>21.322</v>
      </c>
      <c r="I68" s="6">
        <f t="shared" si="14"/>
        <v>345.7017746024429</v>
      </c>
      <c r="J68" s="10">
        <f t="shared" si="15"/>
        <v>0</v>
      </c>
      <c r="K68" s="6">
        <f t="shared" si="16"/>
        <v>100</v>
      </c>
    </row>
    <row r="69" spans="1:11" ht="47.25">
      <c r="A69" s="18" t="s">
        <v>174</v>
      </c>
      <c r="B69" s="19" t="s">
        <v>58</v>
      </c>
      <c r="C69" s="22">
        <f>C70+C72</f>
        <v>4192.652</v>
      </c>
      <c r="D69" s="22">
        <f>D70+D72</f>
        <v>2300</v>
      </c>
      <c r="E69" s="22">
        <f>E70+E72</f>
        <v>1750</v>
      </c>
      <c r="F69" s="22">
        <f>F70+F72</f>
        <v>1750</v>
      </c>
      <c r="G69" s="22">
        <f>G70+G72</f>
        <v>1700</v>
      </c>
      <c r="H69" s="10">
        <f t="shared" si="13"/>
        <v>-1892.652</v>
      </c>
      <c r="I69" s="6">
        <f t="shared" si="14"/>
        <v>54.857879928980516</v>
      </c>
      <c r="J69" s="10">
        <f t="shared" si="15"/>
        <v>-550</v>
      </c>
      <c r="K69" s="6">
        <f t="shared" si="16"/>
        <v>76.08695652173914</v>
      </c>
    </row>
    <row r="70" spans="1:11" ht="47.25">
      <c r="A70" s="18" t="s">
        <v>175</v>
      </c>
      <c r="B70" s="19" t="s">
        <v>59</v>
      </c>
      <c r="C70" s="22">
        <v>3964.469</v>
      </c>
      <c r="D70" s="22">
        <v>1970</v>
      </c>
      <c r="E70" s="22">
        <v>1500</v>
      </c>
      <c r="F70" s="22">
        <v>1500</v>
      </c>
      <c r="G70" s="22">
        <v>1500</v>
      </c>
      <c r="H70" s="10">
        <f t="shared" si="13"/>
        <v>-1994.469</v>
      </c>
      <c r="I70" s="6">
        <f t="shared" si="14"/>
        <v>49.69139625004004</v>
      </c>
      <c r="J70" s="10">
        <f t="shared" si="15"/>
        <v>-470</v>
      </c>
      <c r="K70" s="6">
        <f t="shared" si="16"/>
        <v>76.14213197969542</v>
      </c>
    </row>
    <row r="71" spans="1:11" ht="78.75">
      <c r="A71" s="18" t="s">
        <v>176</v>
      </c>
      <c r="B71" s="19" t="s">
        <v>60</v>
      </c>
      <c r="C71" s="22">
        <v>3964.469</v>
      </c>
      <c r="D71" s="22">
        <v>1640</v>
      </c>
      <c r="E71" s="22">
        <v>1500</v>
      </c>
      <c r="F71" s="22">
        <v>1500</v>
      </c>
      <c r="G71" s="22">
        <v>1500</v>
      </c>
      <c r="H71" s="10">
        <f t="shared" si="13"/>
        <v>-2324.469</v>
      </c>
      <c r="I71" s="6">
        <f t="shared" si="14"/>
        <v>41.367456776683085</v>
      </c>
      <c r="J71" s="10">
        <f t="shared" si="15"/>
        <v>-140</v>
      </c>
      <c r="K71" s="6">
        <f t="shared" si="16"/>
        <v>91.46341463414635</v>
      </c>
    </row>
    <row r="72" spans="1:11" ht="110.25">
      <c r="A72" s="20" t="s">
        <v>177</v>
      </c>
      <c r="B72" s="19" t="s">
        <v>61</v>
      </c>
      <c r="C72" s="22">
        <v>228.183</v>
      </c>
      <c r="D72" s="22">
        <v>330</v>
      </c>
      <c r="E72" s="22">
        <v>250</v>
      </c>
      <c r="F72" s="22">
        <v>250</v>
      </c>
      <c r="G72" s="22">
        <v>200</v>
      </c>
      <c r="H72" s="10">
        <f t="shared" si="13"/>
        <v>101.81700000000001</v>
      </c>
      <c r="I72" s="6">
        <f t="shared" si="14"/>
        <v>144.62076491237298</v>
      </c>
      <c r="J72" s="10">
        <f t="shared" si="15"/>
        <v>-80</v>
      </c>
      <c r="K72" s="6">
        <f t="shared" si="16"/>
        <v>75.75757575757575</v>
      </c>
    </row>
    <row r="73" spans="1:11" ht="110.25">
      <c r="A73" s="23" t="s">
        <v>178</v>
      </c>
      <c r="B73" s="21" t="s">
        <v>62</v>
      </c>
      <c r="C73" s="22">
        <v>228.183</v>
      </c>
      <c r="D73" s="22">
        <v>330</v>
      </c>
      <c r="E73" s="22">
        <v>250</v>
      </c>
      <c r="F73" s="22">
        <v>250</v>
      </c>
      <c r="G73" s="22">
        <v>200</v>
      </c>
      <c r="H73" s="10">
        <f t="shared" si="13"/>
        <v>101.81700000000001</v>
      </c>
      <c r="I73" s="6">
        <f t="shared" si="14"/>
        <v>144.62076491237298</v>
      </c>
      <c r="J73" s="10">
        <f t="shared" si="15"/>
        <v>-80</v>
      </c>
      <c r="K73" s="6">
        <f t="shared" si="16"/>
        <v>75.75757575757575</v>
      </c>
    </row>
    <row r="74" spans="1:11" ht="141.75">
      <c r="A74" s="23" t="s">
        <v>179</v>
      </c>
      <c r="B74" s="21" t="s">
        <v>63</v>
      </c>
      <c r="C74" s="22">
        <v>228.183</v>
      </c>
      <c r="D74" s="22">
        <v>330</v>
      </c>
      <c r="E74" s="22">
        <v>250</v>
      </c>
      <c r="F74" s="22">
        <v>250</v>
      </c>
      <c r="G74" s="22">
        <v>200</v>
      </c>
      <c r="H74" s="10">
        <f t="shared" si="13"/>
        <v>101.81700000000001</v>
      </c>
      <c r="I74" s="6">
        <f t="shared" si="14"/>
        <v>144.62076491237298</v>
      </c>
      <c r="J74" s="10">
        <f t="shared" si="15"/>
        <v>-80</v>
      </c>
      <c r="K74" s="6">
        <f t="shared" si="16"/>
        <v>75.75757575757575</v>
      </c>
    </row>
    <row r="75" spans="1:11" ht="31.5">
      <c r="A75" s="23" t="s">
        <v>180</v>
      </c>
      <c r="B75" s="21" t="s">
        <v>64</v>
      </c>
      <c r="C75" s="22">
        <v>2198.903</v>
      </c>
      <c r="D75" s="22">
        <v>2900</v>
      </c>
      <c r="E75" s="22">
        <f>E76+E79+E82+E88+E89+E91+E93+E95+E96</f>
        <v>2326.9</v>
      </c>
      <c r="F75" s="22">
        <f>F76+F79+F82+F88+F89+F91+F93+F95+F96</f>
        <v>2696</v>
      </c>
      <c r="G75" s="22">
        <f>G76+G79+G82+G88+G89+G91+G93+G95+G96</f>
        <v>2725</v>
      </c>
      <c r="H75" s="10">
        <f t="shared" si="13"/>
        <v>701.0970000000002</v>
      </c>
      <c r="I75" s="6">
        <f t="shared" si="14"/>
        <v>131.8839439484143</v>
      </c>
      <c r="J75" s="10">
        <f t="shared" si="15"/>
        <v>-573.0999999999999</v>
      </c>
      <c r="K75" s="6">
        <f t="shared" si="16"/>
        <v>80.23793103448276</v>
      </c>
    </row>
    <row r="76" spans="1:11" ht="31.5">
      <c r="A76" s="18" t="s">
        <v>181</v>
      </c>
      <c r="B76" s="19" t="s">
        <v>65</v>
      </c>
      <c r="C76" s="22">
        <f>C77+C78</f>
        <v>68.90299999999999</v>
      </c>
      <c r="D76" s="22">
        <f>D77+D78</f>
        <v>69</v>
      </c>
      <c r="E76" s="22">
        <f>E77+E78</f>
        <v>50</v>
      </c>
      <c r="F76" s="22">
        <f>F77+F78</f>
        <v>50</v>
      </c>
      <c r="G76" s="22">
        <f>G77+G78</f>
        <v>60</v>
      </c>
      <c r="H76" s="10">
        <f t="shared" si="13"/>
        <v>0.09700000000000841</v>
      </c>
      <c r="I76" s="6">
        <f t="shared" si="14"/>
        <v>100.14077761490792</v>
      </c>
      <c r="J76" s="10">
        <f t="shared" si="15"/>
        <v>-19</v>
      </c>
      <c r="K76" s="6">
        <f t="shared" si="16"/>
        <v>72.46376811594203</v>
      </c>
    </row>
    <row r="77" spans="1:11" ht="110.25">
      <c r="A77" s="18" t="s">
        <v>182</v>
      </c>
      <c r="B77" s="19" t="s">
        <v>211</v>
      </c>
      <c r="C77" s="22">
        <v>63.589</v>
      </c>
      <c r="D77" s="22">
        <v>49</v>
      </c>
      <c r="E77" s="22">
        <v>40</v>
      </c>
      <c r="F77" s="22">
        <v>40</v>
      </c>
      <c r="G77" s="22">
        <v>50</v>
      </c>
      <c r="H77" s="10">
        <f t="shared" si="13"/>
        <v>-14.588999999999999</v>
      </c>
      <c r="I77" s="6">
        <f t="shared" si="14"/>
        <v>77.05735268678545</v>
      </c>
      <c r="J77" s="10">
        <f t="shared" si="15"/>
        <v>-9</v>
      </c>
      <c r="K77" s="6">
        <f t="shared" si="16"/>
        <v>81.63265306122449</v>
      </c>
    </row>
    <row r="78" spans="1:11" ht="78.75">
      <c r="A78" s="23" t="s">
        <v>183</v>
      </c>
      <c r="B78" s="21" t="s">
        <v>66</v>
      </c>
      <c r="C78" s="22">
        <v>5.314</v>
      </c>
      <c r="D78" s="22">
        <v>20</v>
      </c>
      <c r="E78" s="22">
        <v>10</v>
      </c>
      <c r="F78" s="22">
        <v>10</v>
      </c>
      <c r="G78" s="22">
        <v>10</v>
      </c>
      <c r="H78" s="10">
        <f t="shared" si="13"/>
        <v>14.686</v>
      </c>
      <c r="I78" s="6">
        <f t="shared" si="14"/>
        <v>376.3643206624012</v>
      </c>
      <c r="J78" s="10">
        <f t="shared" si="15"/>
        <v>-10</v>
      </c>
      <c r="K78" s="6">
        <f t="shared" si="16"/>
        <v>50</v>
      </c>
    </row>
    <row r="79" spans="1:11" ht="78.75">
      <c r="A79" s="23" t="s">
        <v>184</v>
      </c>
      <c r="B79" s="21" t="s">
        <v>69</v>
      </c>
      <c r="C79" s="22">
        <f>C80+C81</f>
        <v>59.973</v>
      </c>
      <c r="D79" s="22">
        <f>D80+D81</f>
        <v>316.5</v>
      </c>
      <c r="E79" s="22">
        <f>E80+E81</f>
        <v>317.4</v>
      </c>
      <c r="F79" s="22">
        <f>F80+F81</f>
        <v>400.7</v>
      </c>
      <c r="G79" s="22">
        <f>G80+G81</f>
        <v>402</v>
      </c>
      <c r="H79" s="10">
        <f t="shared" si="13"/>
        <v>256.527</v>
      </c>
      <c r="I79" s="6">
        <f t="shared" si="14"/>
        <v>527.7374818668401</v>
      </c>
      <c r="J79" s="10">
        <f t="shared" si="15"/>
        <v>0.8999999999999773</v>
      </c>
      <c r="K79" s="6">
        <f t="shared" si="16"/>
        <v>100.28436018957345</v>
      </c>
    </row>
    <row r="80" spans="1:11" ht="78.75">
      <c r="A80" s="23" t="s">
        <v>185</v>
      </c>
      <c r="B80" s="21" t="s">
        <v>68</v>
      </c>
      <c r="C80" s="22">
        <v>36.873</v>
      </c>
      <c r="D80" s="22">
        <v>211.5</v>
      </c>
      <c r="E80" s="22">
        <v>197.4</v>
      </c>
      <c r="F80" s="22">
        <v>192.5</v>
      </c>
      <c r="G80" s="22">
        <v>193</v>
      </c>
      <c r="H80" s="10">
        <f t="shared" si="4"/>
        <v>174.627</v>
      </c>
      <c r="I80" s="6">
        <f t="shared" si="5"/>
        <v>573.5904320234317</v>
      </c>
      <c r="J80" s="10">
        <f t="shared" si="6"/>
        <v>-14.099999999999994</v>
      </c>
      <c r="K80" s="6">
        <f t="shared" si="7"/>
        <v>93.33333333333333</v>
      </c>
    </row>
    <row r="81" spans="1:11" ht="63">
      <c r="A81" s="18" t="s">
        <v>212</v>
      </c>
      <c r="B81" s="19" t="s">
        <v>70</v>
      </c>
      <c r="C81" s="22">
        <v>23.1</v>
      </c>
      <c r="D81" s="22">
        <v>105</v>
      </c>
      <c r="E81" s="22">
        <v>120</v>
      </c>
      <c r="F81" s="22">
        <v>208.2</v>
      </c>
      <c r="G81" s="22">
        <v>209</v>
      </c>
      <c r="H81" s="10">
        <f t="shared" si="4"/>
        <v>81.9</v>
      </c>
      <c r="I81" s="6">
        <f t="shared" si="5"/>
        <v>454.5454545454545</v>
      </c>
      <c r="J81" s="10">
        <f t="shared" si="6"/>
        <v>15</v>
      </c>
      <c r="K81" s="6">
        <f t="shared" si="7"/>
        <v>114.28571428571428</v>
      </c>
    </row>
    <row r="82" spans="1:11" ht="153" customHeight="1">
      <c r="A82" s="18" t="s">
        <v>186</v>
      </c>
      <c r="B82" s="19" t="s">
        <v>71</v>
      </c>
      <c r="C82" s="22">
        <v>84</v>
      </c>
      <c r="D82" s="22">
        <f>D84+D85+D86</f>
        <v>27</v>
      </c>
      <c r="E82" s="22">
        <f>E84+E85+E86</f>
        <v>30.5</v>
      </c>
      <c r="F82" s="22">
        <f>F84+F85+F86</f>
        <v>31</v>
      </c>
      <c r="G82" s="22">
        <f>G84+G85+G86</f>
        <v>31.5</v>
      </c>
      <c r="H82" s="10">
        <f t="shared" si="4"/>
        <v>-57</v>
      </c>
      <c r="I82" s="6">
        <f t="shared" si="5"/>
        <v>32.142857142857146</v>
      </c>
      <c r="J82" s="10">
        <f t="shared" si="6"/>
        <v>3.5</v>
      </c>
      <c r="K82" s="6">
        <f t="shared" si="7"/>
        <v>112.96296296296295</v>
      </c>
    </row>
    <row r="83" spans="1:11" ht="47.25">
      <c r="A83" s="18" t="s">
        <v>213</v>
      </c>
      <c r="B83" s="19" t="s">
        <v>214</v>
      </c>
      <c r="C83" s="22">
        <v>6</v>
      </c>
      <c r="D83" s="22">
        <v>3</v>
      </c>
      <c r="E83" s="22">
        <v>0</v>
      </c>
      <c r="F83" s="22"/>
      <c r="G83" s="22"/>
      <c r="H83" s="10">
        <f t="shared" si="4"/>
        <v>-3</v>
      </c>
      <c r="I83" s="6">
        <f t="shared" si="5"/>
        <v>50</v>
      </c>
      <c r="J83" s="10">
        <f t="shared" si="6"/>
        <v>-3</v>
      </c>
      <c r="K83" s="6">
        <f t="shared" si="7"/>
        <v>0</v>
      </c>
    </row>
    <row r="84" spans="1:11" ht="47.25">
      <c r="A84" s="18" t="s">
        <v>187</v>
      </c>
      <c r="B84" s="19" t="s">
        <v>72</v>
      </c>
      <c r="C84" s="22">
        <v>4</v>
      </c>
      <c r="D84" s="22">
        <v>5</v>
      </c>
      <c r="E84" s="22">
        <v>3.5</v>
      </c>
      <c r="F84" s="22">
        <v>3.5</v>
      </c>
      <c r="G84" s="22">
        <v>3.5</v>
      </c>
      <c r="H84" s="10">
        <f t="shared" si="4"/>
        <v>1</v>
      </c>
      <c r="I84" s="6">
        <f t="shared" si="5"/>
        <v>125</v>
      </c>
      <c r="J84" s="10">
        <f t="shared" si="6"/>
        <v>-1.5</v>
      </c>
      <c r="K84" s="6">
        <f t="shared" si="7"/>
        <v>70</v>
      </c>
    </row>
    <row r="85" spans="1:11" ht="47.25">
      <c r="A85" s="20" t="s">
        <v>215</v>
      </c>
      <c r="B85" s="19" t="s">
        <v>73</v>
      </c>
      <c r="C85" s="22">
        <v>6</v>
      </c>
      <c r="D85" s="22">
        <v>1</v>
      </c>
      <c r="E85" s="22">
        <v>1</v>
      </c>
      <c r="F85" s="22">
        <v>1</v>
      </c>
      <c r="G85" s="22">
        <v>1</v>
      </c>
      <c r="H85" s="10">
        <f t="shared" si="4"/>
        <v>-5</v>
      </c>
      <c r="I85" s="6">
        <f t="shared" si="5"/>
        <v>16.666666666666664</v>
      </c>
      <c r="J85" s="10">
        <f t="shared" si="6"/>
        <v>0</v>
      </c>
      <c r="K85" s="6">
        <f t="shared" si="7"/>
        <v>100</v>
      </c>
    </row>
    <row r="86" spans="1:11" ht="31.5">
      <c r="A86" s="20" t="s">
        <v>188</v>
      </c>
      <c r="B86" s="21" t="s">
        <v>74</v>
      </c>
      <c r="C86" s="22">
        <v>5</v>
      </c>
      <c r="D86" s="22">
        <v>21</v>
      </c>
      <c r="E86" s="22">
        <v>26</v>
      </c>
      <c r="F86" s="22">
        <v>26.5</v>
      </c>
      <c r="G86" s="22">
        <v>27</v>
      </c>
      <c r="H86" s="10">
        <f t="shared" si="4"/>
        <v>16</v>
      </c>
      <c r="I86" s="6">
        <f t="shared" si="5"/>
        <v>420</v>
      </c>
      <c r="J86" s="10">
        <f t="shared" si="6"/>
        <v>5</v>
      </c>
      <c r="K86" s="6">
        <f t="shared" si="7"/>
        <v>123.80952380952381</v>
      </c>
    </row>
    <row r="87" spans="1:11" ht="31.5">
      <c r="A87" s="20" t="s">
        <v>280</v>
      </c>
      <c r="B87" s="21" t="s">
        <v>281</v>
      </c>
      <c r="C87" s="22">
        <v>60</v>
      </c>
      <c r="D87" s="22">
        <v>0</v>
      </c>
      <c r="E87" s="22">
        <v>0</v>
      </c>
      <c r="F87" s="22">
        <v>0</v>
      </c>
      <c r="G87" s="22">
        <v>0</v>
      </c>
      <c r="H87" s="10">
        <f t="shared" si="4"/>
        <v>-60</v>
      </c>
      <c r="I87" s="6">
        <f t="shared" si="5"/>
        <v>0</v>
      </c>
      <c r="J87" s="10">
        <f t="shared" si="6"/>
        <v>0</v>
      </c>
      <c r="K87" s="6" t="e">
        <f t="shared" si="7"/>
        <v>#DIV/0!</v>
      </c>
    </row>
    <row r="88" spans="1:11" ht="78.75">
      <c r="A88" s="20" t="s">
        <v>189</v>
      </c>
      <c r="B88" s="21" t="s">
        <v>75</v>
      </c>
      <c r="C88" s="22">
        <v>304.468</v>
      </c>
      <c r="D88" s="22">
        <v>426</v>
      </c>
      <c r="E88" s="22">
        <v>423</v>
      </c>
      <c r="F88" s="22">
        <v>453</v>
      </c>
      <c r="G88" s="22">
        <v>463</v>
      </c>
      <c r="H88" s="10">
        <f t="shared" si="4"/>
        <v>121.53199999999998</v>
      </c>
      <c r="I88" s="6">
        <f t="shared" si="5"/>
        <v>139.91618166769578</v>
      </c>
      <c r="J88" s="10">
        <f t="shared" si="6"/>
        <v>-3</v>
      </c>
      <c r="K88" s="6">
        <f t="shared" si="7"/>
        <v>99.29577464788733</v>
      </c>
    </row>
    <row r="89" spans="1:11" ht="47.25">
      <c r="A89" s="20" t="s">
        <v>190</v>
      </c>
      <c r="B89" s="21" t="s">
        <v>76</v>
      </c>
      <c r="C89" s="22">
        <v>6.4</v>
      </c>
      <c r="D89" s="22">
        <v>300</v>
      </c>
      <c r="E89" s="22">
        <v>72</v>
      </c>
      <c r="F89" s="22">
        <v>85</v>
      </c>
      <c r="G89" s="22">
        <v>85</v>
      </c>
      <c r="H89" s="10">
        <f t="shared" si="4"/>
        <v>293.6</v>
      </c>
      <c r="I89" s="6">
        <f t="shared" si="5"/>
        <v>4687.5</v>
      </c>
      <c r="J89" s="10">
        <f t="shared" si="6"/>
        <v>-228</v>
      </c>
      <c r="K89" s="6">
        <f t="shared" si="7"/>
        <v>24</v>
      </c>
    </row>
    <row r="90" spans="1:11" ht="47.25">
      <c r="A90" s="23" t="s">
        <v>191</v>
      </c>
      <c r="B90" s="21" t="s">
        <v>77</v>
      </c>
      <c r="C90" s="22">
        <v>6.4</v>
      </c>
      <c r="D90" s="22">
        <v>300</v>
      </c>
      <c r="E90" s="22">
        <v>72</v>
      </c>
      <c r="F90" s="22">
        <v>85</v>
      </c>
      <c r="G90" s="22">
        <v>85</v>
      </c>
      <c r="H90" s="10">
        <f aca="true" t="shared" si="17" ref="H90:H101">D90-C90</f>
        <v>293.6</v>
      </c>
      <c r="I90" s="6">
        <f aca="true" t="shared" si="18" ref="I90:I101">D90/C90*100</f>
        <v>4687.5</v>
      </c>
      <c r="J90" s="10">
        <f aca="true" t="shared" si="19" ref="J90:J101">E90-D90</f>
        <v>-228</v>
      </c>
      <c r="K90" s="6">
        <f aca="true" t="shared" si="20" ref="K90:K101">E90/D90*100</f>
        <v>24</v>
      </c>
    </row>
    <row r="91" spans="1:11" ht="78.75">
      <c r="A91" s="23" t="s">
        <v>192</v>
      </c>
      <c r="B91" s="21" t="s">
        <v>78</v>
      </c>
      <c r="C91" s="22">
        <v>0</v>
      </c>
      <c r="D91" s="22">
        <v>3</v>
      </c>
      <c r="E91" s="22">
        <v>3</v>
      </c>
      <c r="F91" s="22">
        <v>3</v>
      </c>
      <c r="G91" s="22">
        <v>3</v>
      </c>
      <c r="H91" s="10">
        <f t="shared" si="17"/>
        <v>3</v>
      </c>
      <c r="I91" s="6"/>
      <c r="J91" s="10">
        <f t="shared" si="19"/>
        <v>0</v>
      </c>
      <c r="K91" s="6">
        <f t="shared" si="20"/>
        <v>100</v>
      </c>
    </row>
    <row r="92" spans="1:11" ht="94.5">
      <c r="A92" s="18" t="s">
        <v>193</v>
      </c>
      <c r="B92" s="19" t="s">
        <v>79</v>
      </c>
      <c r="C92" s="22">
        <v>0</v>
      </c>
      <c r="D92" s="22">
        <v>3</v>
      </c>
      <c r="E92" s="22">
        <v>3</v>
      </c>
      <c r="F92" s="22">
        <v>3</v>
      </c>
      <c r="G92" s="22">
        <v>3</v>
      </c>
      <c r="H92" s="10">
        <f t="shared" si="17"/>
        <v>3</v>
      </c>
      <c r="I92" s="6"/>
      <c r="J92" s="10">
        <f t="shared" si="19"/>
        <v>0</v>
      </c>
      <c r="K92" s="6">
        <f>E92/D92*100</f>
        <v>100</v>
      </c>
    </row>
    <row r="93" spans="1:11" ht="31.5">
      <c r="A93" s="18" t="s">
        <v>216</v>
      </c>
      <c r="B93" s="19" t="s">
        <v>80</v>
      </c>
      <c r="C93" s="22">
        <v>122.64</v>
      </c>
      <c r="D93" s="22">
        <v>107.5</v>
      </c>
      <c r="E93" s="22">
        <v>90</v>
      </c>
      <c r="F93" s="22">
        <v>100</v>
      </c>
      <c r="G93" s="22">
        <v>100</v>
      </c>
      <c r="H93" s="10">
        <f t="shared" si="17"/>
        <v>-15.14</v>
      </c>
      <c r="I93" s="6">
        <f t="shared" si="18"/>
        <v>87.65492498369211</v>
      </c>
      <c r="J93" s="10">
        <f t="shared" si="19"/>
        <v>-17.5</v>
      </c>
      <c r="K93" s="6">
        <f t="shared" si="20"/>
        <v>83.72093023255815</v>
      </c>
    </row>
    <row r="94" spans="1:11" ht="63">
      <c r="A94" s="18" t="s">
        <v>217</v>
      </c>
      <c r="B94" s="19" t="s">
        <v>81</v>
      </c>
      <c r="C94" s="22">
        <v>122.64</v>
      </c>
      <c r="D94" s="22">
        <v>107.5</v>
      </c>
      <c r="E94" s="22">
        <v>90</v>
      </c>
      <c r="F94" s="22">
        <v>100</v>
      </c>
      <c r="G94" s="22">
        <v>100</v>
      </c>
      <c r="H94" s="10">
        <f t="shared" si="17"/>
        <v>-15.14</v>
      </c>
      <c r="I94" s="6">
        <f t="shared" si="18"/>
        <v>87.65492498369211</v>
      </c>
      <c r="J94" s="10">
        <f t="shared" si="19"/>
        <v>-17.5</v>
      </c>
      <c r="K94" s="6">
        <f t="shared" si="20"/>
        <v>83.72093023255815</v>
      </c>
    </row>
    <row r="95" spans="1:11" ht="94.5">
      <c r="A95" s="18" t="s">
        <v>194</v>
      </c>
      <c r="B95" s="19" t="s">
        <v>82</v>
      </c>
      <c r="C95" s="22">
        <v>333.406</v>
      </c>
      <c r="D95" s="22">
        <v>274.7</v>
      </c>
      <c r="E95" s="22">
        <v>197</v>
      </c>
      <c r="F95" s="22">
        <v>250</v>
      </c>
      <c r="G95" s="22">
        <v>250</v>
      </c>
      <c r="H95" s="10">
        <f t="shared" si="17"/>
        <v>-58.70600000000002</v>
      </c>
      <c r="I95" s="6">
        <f t="shared" si="18"/>
        <v>82.39203853559923</v>
      </c>
      <c r="J95" s="10">
        <f t="shared" si="19"/>
        <v>-77.69999999999999</v>
      </c>
      <c r="K95" s="6">
        <f t="shared" si="20"/>
        <v>71.71459774299235</v>
      </c>
    </row>
    <row r="96" spans="1:11" ht="31.5">
      <c r="A96" s="20" t="s">
        <v>195</v>
      </c>
      <c r="B96" s="19" t="s">
        <v>83</v>
      </c>
      <c r="C96" s="22">
        <v>1219.113</v>
      </c>
      <c r="D96" s="22">
        <v>1368.4</v>
      </c>
      <c r="E96" s="22">
        <v>1144</v>
      </c>
      <c r="F96" s="22">
        <v>1323.3</v>
      </c>
      <c r="G96" s="22">
        <v>1330.5</v>
      </c>
      <c r="H96" s="10">
        <f t="shared" si="17"/>
        <v>149.28700000000003</v>
      </c>
      <c r="I96" s="6">
        <f t="shared" si="18"/>
        <v>112.24554245586751</v>
      </c>
      <c r="J96" s="10">
        <f t="shared" si="19"/>
        <v>-224.4000000000001</v>
      </c>
      <c r="K96" s="6">
        <f t="shared" si="20"/>
        <v>83.60128617363344</v>
      </c>
    </row>
    <row r="97" spans="1:11" ht="63">
      <c r="A97" s="23" t="s">
        <v>196</v>
      </c>
      <c r="B97" s="21" t="s">
        <v>84</v>
      </c>
      <c r="C97" s="22">
        <v>1219.113</v>
      </c>
      <c r="D97" s="22">
        <v>1368.4</v>
      </c>
      <c r="E97" s="22">
        <v>1144</v>
      </c>
      <c r="F97" s="22">
        <v>1323.3</v>
      </c>
      <c r="G97" s="22">
        <v>1330.5</v>
      </c>
      <c r="H97" s="10">
        <f t="shared" si="17"/>
        <v>149.28700000000003</v>
      </c>
      <c r="I97" s="6">
        <f t="shared" si="18"/>
        <v>112.24554245586751</v>
      </c>
      <c r="J97" s="10">
        <f t="shared" si="19"/>
        <v>-224.4000000000001</v>
      </c>
      <c r="K97" s="6">
        <f t="shared" si="20"/>
        <v>83.60128617363344</v>
      </c>
    </row>
    <row r="98" spans="1:11" ht="15.75">
      <c r="A98" s="23" t="s">
        <v>218</v>
      </c>
      <c r="B98" s="21" t="s">
        <v>219</v>
      </c>
      <c r="C98" s="22">
        <v>-33.031</v>
      </c>
      <c r="D98" s="22">
        <v>19</v>
      </c>
      <c r="E98" s="22">
        <v>0</v>
      </c>
      <c r="F98" s="22"/>
      <c r="G98" s="22"/>
      <c r="H98" s="10">
        <f t="shared" si="17"/>
        <v>52.031</v>
      </c>
      <c r="I98" s="6">
        <f t="shared" si="18"/>
        <v>-57.521722018709696</v>
      </c>
      <c r="J98" s="10">
        <f t="shared" si="19"/>
        <v>-19</v>
      </c>
      <c r="K98" s="6">
        <f t="shared" si="20"/>
        <v>0</v>
      </c>
    </row>
    <row r="99" spans="1:11" ht="15.75">
      <c r="A99" s="23" t="s">
        <v>220</v>
      </c>
      <c r="B99" s="21" t="s">
        <v>221</v>
      </c>
      <c r="C99" s="22">
        <v>-33.031</v>
      </c>
      <c r="D99" s="22">
        <v>19</v>
      </c>
      <c r="E99" s="22">
        <v>0</v>
      </c>
      <c r="F99" s="22"/>
      <c r="G99" s="22"/>
      <c r="H99" s="10">
        <f t="shared" si="17"/>
        <v>52.031</v>
      </c>
      <c r="I99" s="6">
        <f t="shared" si="18"/>
        <v>-57.521722018709696</v>
      </c>
      <c r="J99" s="10">
        <f t="shared" si="19"/>
        <v>-19</v>
      </c>
      <c r="K99" s="6">
        <f t="shared" si="20"/>
        <v>0</v>
      </c>
    </row>
    <row r="100" spans="1:11" ht="31.5">
      <c r="A100" s="18" t="s">
        <v>222</v>
      </c>
      <c r="B100" s="19" t="s">
        <v>223</v>
      </c>
      <c r="C100" s="22">
        <v>-33.031</v>
      </c>
      <c r="D100" s="22">
        <v>19</v>
      </c>
      <c r="E100" s="22">
        <v>0</v>
      </c>
      <c r="F100" s="22"/>
      <c r="G100" s="22"/>
      <c r="H100" s="10">
        <f t="shared" si="17"/>
        <v>52.031</v>
      </c>
      <c r="I100" s="6">
        <f t="shared" si="18"/>
        <v>-57.521722018709696</v>
      </c>
      <c r="J100" s="10">
        <f t="shared" si="19"/>
        <v>-19</v>
      </c>
      <c r="K100" s="6">
        <f t="shared" si="20"/>
        <v>0</v>
      </c>
    </row>
    <row r="101" spans="1:11" ht="15.75">
      <c r="A101" s="18" t="s">
        <v>197</v>
      </c>
      <c r="B101" s="19" t="s">
        <v>85</v>
      </c>
      <c r="C101" s="22">
        <v>710673.682</v>
      </c>
      <c r="D101" s="22">
        <v>760163.7</v>
      </c>
      <c r="E101" s="22">
        <f>E102+E141</f>
        <v>509271.3</v>
      </c>
      <c r="F101" s="22">
        <f>F102+F141</f>
        <v>419275.8</v>
      </c>
      <c r="G101" s="22">
        <f>G102+G141</f>
        <v>434618.9</v>
      </c>
      <c r="H101" s="10">
        <f t="shared" si="17"/>
        <v>49490.01799999992</v>
      </c>
      <c r="I101" s="6">
        <f t="shared" si="18"/>
        <v>106.96381746693132</v>
      </c>
      <c r="J101" s="10">
        <f t="shared" si="19"/>
        <v>-250892.39999999997</v>
      </c>
      <c r="K101" s="6">
        <f t="shared" si="20"/>
        <v>66.9949512190598</v>
      </c>
    </row>
    <row r="102" spans="1:11" ht="47.25">
      <c r="A102" s="18" t="s">
        <v>198</v>
      </c>
      <c r="B102" s="19" t="s">
        <v>86</v>
      </c>
      <c r="C102" s="22">
        <v>704686.371</v>
      </c>
      <c r="D102" s="22">
        <v>757527.1</v>
      </c>
      <c r="E102" s="22">
        <v>509271.3</v>
      </c>
      <c r="F102" s="22">
        <v>419275.8</v>
      </c>
      <c r="G102" s="22">
        <v>434618.9</v>
      </c>
      <c r="H102" s="10">
        <f>D102-C102</f>
        <v>52840.728999999934</v>
      </c>
      <c r="I102" s="6">
        <f>D102/C102*100</f>
        <v>107.49847466540542</v>
      </c>
      <c r="J102" s="10">
        <f t="shared" si="6"/>
        <v>-248255.8</v>
      </c>
      <c r="K102" s="6">
        <f t="shared" si="7"/>
        <v>67.22812952830336</v>
      </c>
    </row>
    <row r="103" spans="1:11" ht="31.5">
      <c r="A103" s="18" t="s">
        <v>199</v>
      </c>
      <c r="B103" s="19" t="s">
        <v>87</v>
      </c>
      <c r="C103" s="22">
        <f>C105+C106</f>
        <v>132551.7</v>
      </c>
      <c r="D103" s="22">
        <f>D105+D106</f>
        <v>58226.3</v>
      </c>
      <c r="E103" s="22">
        <f>E104+E105</f>
        <v>78642.4</v>
      </c>
      <c r="F103" s="22">
        <f>F104+F105</f>
        <v>24425.6</v>
      </c>
      <c r="G103" s="22">
        <f>G104+G105</f>
        <v>23311.4</v>
      </c>
      <c r="H103" s="10">
        <f t="shared" si="4"/>
        <v>-74325.40000000001</v>
      </c>
      <c r="I103" s="6">
        <f t="shared" si="5"/>
        <v>43.92723744772794</v>
      </c>
      <c r="J103" s="10">
        <f t="shared" si="6"/>
        <v>20416.09999999999</v>
      </c>
      <c r="K103" s="6">
        <f t="shared" si="7"/>
        <v>135.06336483685206</v>
      </c>
    </row>
    <row r="104" spans="1:11" ht="31.5">
      <c r="A104" s="20" t="s">
        <v>224</v>
      </c>
      <c r="B104" s="19" t="s">
        <v>88</v>
      </c>
      <c r="C104" s="22">
        <v>18351.7</v>
      </c>
      <c r="D104" s="22">
        <v>56243.3</v>
      </c>
      <c r="E104" s="22">
        <v>72619</v>
      </c>
      <c r="F104" s="22">
        <v>24425.6</v>
      </c>
      <c r="G104" s="22">
        <v>23311.4</v>
      </c>
      <c r="H104" s="10">
        <f t="shared" si="4"/>
        <v>37891.600000000006</v>
      </c>
      <c r="I104" s="6">
        <f t="shared" si="5"/>
        <v>306.47460453255013</v>
      </c>
      <c r="J104" s="10">
        <f t="shared" si="6"/>
        <v>16375.699999999997</v>
      </c>
      <c r="K104" s="6">
        <f t="shared" si="7"/>
        <v>129.11582357365234</v>
      </c>
    </row>
    <row r="105" spans="1:11" ht="31.5">
      <c r="A105" s="20" t="s">
        <v>225</v>
      </c>
      <c r="B105" s="21" t="s">
        <v>89</v>
      </c>
      <c r="C105" s="22">
        <v>18351.7</v>
      </c>
      <c r="D105" s="22">
        <v>56243.3</v>
      </c>
      <c r="E105" s="22">
        <v>6023.4</v>
      </c>
      <c r="F105" s="22">
        <v>0</v>
      </c>
      <c r="G105" s="22">
        <v>0</v>
      </c>
      <c r="H105" s="10">
        <f t="shared" si="4"/>
        <v>37891.600000000006</v>
      </c>
      <c r="I105" s="6">
        <f t="shared" si="5"/>
        <v>306.47460453255013</v>
      </c>
      <c r="J105" s="10">
        <f t="shared" si="6"/>
        <v>-50219.9</v>
      </c>
      <c r="K105" s="6">
        <f t="shared" si="7"/>
        <v>10.709542292148575</v>
      </c>
    </row>
    <row r="106" spans="1:11" ht="31.5">
      <c r="A106" s="20" t="s">
        <v>226</v>
      </c>
      <c r="B106" s="21" t="s">
        <v>90</v>
      </c>
      <c r="C106" s="22">
        <v>114200</v>
      </c>
      <c r="D106" s="22">
        <v>1983</v>
      </c>
      <c r="E106" s="22">
        <v>0</v>
      </c>
      <c r="F106" s="22">
        <v>0</v>
      </c>
      <c r="G106" s="22">
        <v>0</v>
      </c>
      <c r="H106" s="10">
        <f t="shared" si="4"/>
        <v>-112217</v>
      </c>
      <c r="I106" s="6">
        <f t="shared" si="5"/>
        <v>1.7364273204903677</v>
      </c>
      <c r="J106" s="10">
        <f t="shared" si="6"/>
        <v>-1983</v>
      </c>
      <c r="K106" s="6">
        <f t="shared" si="7"/>
        <v>0</v>
      </c>
    </row>
    <row r="107" spans="1:11" ht="47.25">
      <c r="A107" s="20" t="s">
        <v>227</v>
      </c>
      <c r="B107" s="21" t="s">
        <v>91</v>
      </c>
      <c r="C107" s="22">
        <v>114200</v>
      </c>
      <c r="D107" s="22">
        <v>1983</v>
      </c>
      <c r="E107" s="22">
        <v>0</v>
      </c>
      <c r="F107" s="22">
        <v>0</v>
      </c>
      <c r="G107" s="22">
        <v>0</v>
      </c>
      <c r="H107" s="10">
        <f t="shared" si="4"/>
        <v>-112217</v>
      </c>
      <c r="I107" s="6">
        <f t="shared" si="5"/>
        <v>1.7364273204903677</v>
      </c>
      <c r="J107" s="10">
        <f t="shared" si="6"/>
        <v>-1983</v>
      </c>
      <c r="K107" s="6">
        <f t="shared" si="7"/>
        <v>0</v>
      </c>
    </row>
    <row r="108" spans="1:11" ht="47.25">
      <c r="A108" s="23" t="s">
        <v>228</v>
      </c>
      <c r="B108" s="21" t="s">
        <v>92</v>
      </c>
      <c r="C108" s="22">
        <v>290257.493</v>
      </c>
      <c r="D108" s="22">
        <v>417110</v>
      </c>
      <c r="E108" s="22">
        <v>136218.7</v>
      </c>
      <c r="F108" s="22">
        <v>93734.3</v>
      </c>
      <c r="G108" s="22">
        <v>97257.5</v>
      </c>
      <c r="H108" s="10">
        <f aca="true" t="shared" si="21" ref="H108:H115">D108-C108</f>
        <v>126852.50699999998</v>
      </c>
      <c r="I108" s="6">
        <f aca="true" t="shared" si="22" ref="I108:I115">D108/C108*100</f>
        <v>143.7034392080276</v>
      </c>
      <c r="J108" s="10">
        <f aca="true" t="shared" si="23" ref="J108:J115">E108-D108</f>
        <v>-280891.3</v>
      </c>
      <c r="K108" s="6">
        <f aca="true" t="shared" si="24" ref="K108:K115">E108/D108*100</f>
        <v>32.65774016446501</v>
      </c>
    </row>
    <row r="109" spans="1:11" ht="63">
      <c r="A109" s="23" t="s">
        <v>276</v>
      </c>
      <c r="B109" s="21" t="s">
        <v>95</v>
      </c>
      <c r="C109" s="22">
        <v>0</v>
      </c>
      <c r="D109" s="22">
        <v>0</v>
      </c>
      <c r="E109" s="22">
        <v>1195.4</v>
      </c>
      <c r="F109" s="22">
        <v>0</v>
      </c>
      <c r="G109" s="22">
        <v>0</v>
      </c>
      <c r="H109" s="10">
        <f t="shared" si="21"/>
        <v>0</v>
      </c>
      <c r="I109" s="6"/>
      <c r="J109" s="10">
        <f t="shared" si="23"/>
        <v>1195.4</v>
      </c>
      <c r="K109" s="6"/>
    </row>
    <row r="110" spans="1:11" ht="63">
      <c r="A110" s="23" t="s">
        <v>229</v>
      </c>
      <c r="B110" s="21" t="s">
        <v>93</v>
      </c>
      <c r="C110" s="22">
        <v>250741</v>
      </c>
      <c r="D110" s="22">
        <v>290000</v>
      </c>
      <c r="E110" s="22">
        <v>37823.3</v>
      </c>
      <c r="F110" s="22">
        <v>0</v>
      </c>
      <c r="G110" s="22">
        <v>0</v>
      </c>
      <c r="H110" s="10">
        <f t="shared" si="21"/>
        <v>39259</v>
      </c>
      <c r="I110" s="6">
        <f t="shared" si="22"/>
        <v>115.65719208266698</v>
      </c>
      <c r="J110" s="10">
        <f t="shared" si="23"/>
        <v>-252176.7</v>
      </c>
      <c r="K110" s="6">
        <f t="shared" si="24"/>
        <v>13.042517241379311</v>
      </c>
    </row>
    <row r="111" spans="1:11" ht="47.25">
      <c r="A111" s="18" t="s">
        <v>230</v>
      </c>
      <c r="B111" s="19" t="s">
        <v>94</v>
      </c>
      <c r="C111" s="22">
        <v>250741</v>
      </c>
      <c r="D111" s="22">
        <v>17436.2</v>
      </c>
      <c r="E111" s="22">
        <v>37823.3</v>
      </c>
      <c r="F111" s="22">
        <v>0</v>
      </c>
      <c r="G111" s="22" t="s">
        <v>67</v>
      </c>
      <c r="H111" s="10">
        <f t="shared" si="21"/>
        <v>-233304.8</v>
      </c>
      <c r="I111" s="6">
        <f t="shared" si="22"/>
        <v>6.953868733075165</v>
      </c>
      <c r="J111" s="10">
        <f t="shared" si="23"/>
        <v>20387.100000000002</v>
      </c>
      <c r="K111" s="6">
        <f t="shared" si="24"/>
        <v>216.92398573083585</v>
      </c>
    </row>
    <row r="112" spans="1:11" ht="63">
      <c r="A112" s="18" t="s">
        <v>231</v>
      </c>
      <c r="B112" s="19" t="s">
        <v>232</v>
      </c>
      <c r="C112" s="22">
        <v>0</v>
      </c>
      <c r="D112" s="22">
        <v>1601.1</v>
      </c>
      <c r="E112" s="22">
        <v>0</v>
      </c>
      <c r="F112" s="22">
        <v>0</v>
      </c>
      <c r="G112" s="22">
        <v>0</v>
      </c>
      <c r="H112" s="10">
        <f t="shared" si="21"/>
        <v>1601.1</v>
      </c>
      <c r="I112" s="40"/>
      <c r="J112" s="10">
        <f t="shared" si="23"/>
        <v>-1601.1</v>
      </c>
      <c r="K112" s="6">
        <f t="shared" si="24"/>
        <v>0</v>
      </c>
    </row>
    <row r="113" spans="1:11" ht="78.75">
      <c r="A113" s="18" t="s">
        <v>233</v>
      </c>
      <c r="B113" s="19" t="s">
        <v>234</v>
      </c>
      <c r="C113" s="22">
        <v>0</v>
      </c>
      <c r="D113" s="22">
        <v>1601.1</v>
      </c>
      <c r="E113" s="22">
        <v>0</v>
      </c>
      <c r="F113" s="22">
        <v>0</v>
      </c>
      <c r="G113" s="22">
        <v>0</v>
      </c>
      <c r="H113" s="10">
        <f t="shared" si="21"/>
        <v>1601.1</v>
      </c>
      <c r="I113" s="6"/>
      <c r="J113" s="10">
        <f t="shared" si="23"/>
        <v>-1601.1</v>
      </c>
      <c r="K113" s="6">
        <f t="shared" si="24"/>
        <v>0</v>
      </c>
    </row>
    <row r="114" spans="1:11" ht="63">
      <c r="A114" s="18" t="s">
        <v>235</v>
      </c>
      <c r="B114" s="19" t="s">
        <v>236</v>
      </c>
      <c r="C114" s="22">
        <v>1150.02</v>
      </c>
      <c r="D114" s="22">
        <v>1150.3</v>
      </c>
      <c r="E114" s="22">
        <v>0</v>
      </c>
      <c r="F114" s="22">
        <v>0</v>
      </c>
      <c r="G114" s="22">
        <v>0</v>
      </c>
      <c r="H114" s="10">
        <f t="shared" si="21"/>
        <v>0.2799999999999727</v>
      </c>
      <c r="I114" s="6">
        <f t="shared" si="22"/>
        <v>100.02434740265387</v>
      </c>
      <c r="J114" s="10">
        <f t="shared" si="23"/>
        <v>-1150.3</v>
      </c>
      <c r="K114" s="6">
        <f t="shared" si="24"/>
        <v>0</v>
      </c>
    </row>
    <row r="115" spans="1:11" ht="78.75">
      <c r="A115" s="20" t="s">
        <v>237</v>
      </c>
      <c r="B115" s="19" t="s">
        <v>238</v>
      </c>
      <c r="C115" s="22">
        <v>1150.02</v>
      </c>
      <c r="D115" s="22">
        <v>1150.3</v>
      </c>
      <c r="E115" s="22">
        <v>0</v>
      </c>
      <c r="F115" s="22">
        <v>0</v>
      </c>
      <c r="G115" s="22">
        <v>0</v>
      </c>
      <c r="H115" s="10">
        <f t="shared" si="21"/>
        <v>0.2799999999999727</v>
      </c>
      <c r="I115" s="6">
        <f t="shared" si="22"/>
        <v>100.02434740265387</v>
      </c>
      <c r="J115" s="10">
        <f t="shared" si="23"/>
        <v>-1150.3</v>
      </c>
      <c r="K115" s="6">
        <f t="shared" si="24"/>
        <v>0</v>
      </c>
    </row>
    <row r="116" spans="1:11" ht="47.25">
      <c r="A116" s="20" t="s">
        <v>239</v>
      </c>
      <c r="B116" s="21" t="s">
        <v>240</v>
      </c>
      <c r="C116" s="22">
        <v>1940.04</v>
      </c>
      <c r="D116" s="22">
        <v>1019.8</v>
      </c>
      <c r="E116" s="22">
        <v>0</v>
      </c>
      <c r="F116" s="22">
        <v>0</v>
      </c>
      <c r="G116" s="22">
        <v>0</v>
      </c>
      <c r="H116" s="10">
        <f t="shared" si="4"/>
        <v>-920.24</v>
      </c>
      <c r="I116" s="6">
        <f t="shared" si="5"/>
        <v>52.565926475742764</v>
      </c>
      <c r="J116" s="10">
        <f t="shared" si="6"/>
        <v>-1019.8</v>
      </c>
      <c r="K116" s="6">
        <f t="shared" si="7"/>
        <v>0</v>
      </c>
    </row>
    <row r="117" spans="1:11" ht="47.25">
      <c r="A117" s="20" t="s">
        <v>241</v>
      </c>
      <c r="B117" s="21" t="s">
        <v>242</v>
      </c>
      <c r="C117" s="22">
        <v>1940.04</v>
      </c>
      <c r="D117" s="22">
        <v>1019.8</v>
      </c>
      <c r="E117" s="22">
        <v>0</v>
      </c>
      <c r="F117" s="22">
        <v>0</v>
      </c>
      <c r="G117" s="22">
        <v>0</v>
      </c>
      <c r="H117" s="10">
        <f t="shared" si="4"/>
        <v>-920.24</v>
      </c>
      <c r="I117" s="6">
        <f t="shared" si="5"/>
        <v>52.565926475742764</v>
      </c>
      <c r="J117" s="10">
        <f t="shared" si="6"/>
        <v>-1019.8</v>
      </c>
      <c r="K117" s="6">
        <f t="shared" si="7"/>
        <v>0</v>
      </c>
    </row>
    <row r="118" spans="1:11" ht="31.5">
      <c r="A118" s="20" t="s">
        <v>243</v>
      </c>
      <c r="B118" s="21" t="s">
        <v>244</v>
      </c>
      <c r="C118" s="22">
        <v>196.931</v>
      </c>
      <c r="D118" s="22">
        <v>50</v>
      </c>
      <c r="E118" s="22">
        <v>0</v>
      </c>
      <c r="F118" s="22">
        <v>0</v>
      </c>
      <c r="G118" s="22">
        <v>0</v>
      </c>
      <c r="H118" s="10">
        <f t="shared" si="4"/>
        <v>-146.931</v>
      </c>
      <c r="I118" s="6">
        <f t="shared" si="5"/>
        <v>25.389603465173078</v>
      </c>
      <c r="J118" s="10">
        <f t="shared" si="6"/>
        <v>-50</v>
      </c>
      <c r="K118" s="6">
        <f t="shared" si="7"/>
        <v>0</v>
      </c>
    </row>
    <row r="119" spans="1:11" ht="31.5">
      <c r="A119" s="20" t="s">
        <v>245</v>
      </c>
      <c r="B119" s="21" t="s">
        <v>246</v>
      </c>
      <c r="C119" s="22">
        <v>196.931</v>
      </c>
      <c r="D119" s="22">
        <v>53</v>
      </c>
      <c r="E119" s="22">
        <v>0</v>
      </c>
      <c r="F119" s="22">
        <v>0</v>
      </c>
      <c r="G119" s="22">
        <v>0</v>
      </c>
      <c r="H119" s="10">
        <f aca="true" t="shared" si="25" ref="H119:H130">D119-C119</f>
        <v>-143.931</v>
      </c>
      <c r="I119" s="6">
        <f aca="true" t="shared" si="26" ref="I119:I130">D119/C119*100</f>
        <v>26.912979673083466</v>
      </c>
      <c r="J119" s="10">
        <f aca="true" t="shared" si="27" ref="J119:J127">E119-D119</f>
        <v>-53</v>
      </c>
      <c r="K119" s="6">
        <f aca="true" t="shared" si="28" ref="K119:K130">E119/D119*100</f>
        <v>0</v>
      </c>
    </row>
    <row r="120" spans="1:11" ht="15.75">
      <c r="A120" s="20" t="s">
        <v>247</v>
      </c>
      <c r="B120" s="21" t="s">
        <v>96</v>
      </c>
      <c r="C120" s="22">
        <v>36229.502</v>
      </c>
      <c r="D120" s="22">
        <v>105799.6</v>
      </c>
      <c r="E120" s="22">
        <v>97199.9</v>
      </c>
      <c r="F120" s="22">
        <v>93734.3</v>
      </c>
      <c r="G120" s="22">
        <v>97257.5</v>
      </c>
      <c r="H120" s="10">
        <f t="shared" si="25"/>
        <v>69570.098</v>
      </c>
      <c r="I120" s="6">
        <f t="shared" si="26"/>
        <v>292.0260951972236</v>
      </c>
      <c r="J120" s="10">
        <f t="shared" si="27"/>
        <v>-8599.700000000012</v>
      </c>
      <c r="K120" s="6">
        <f t="shared" si="28"/>
        <v>91.87170839965367</v>
      </c>
    </row>
    <row r="121" spans="1:11" ht="31.5">
      <c r="A121" s="20" t="s">
        <v>248</v>
      </c>
      <c r="B121" s="21" t="s">
        <v>97</v>
      </c>
      <c r="C121" s="22">
        <v>36229.502</v>
      </c>
      <c r="D121" s="22">
        <v>105799.6</v>
      </c>
      <c r="E121" s="22">
        <v>97199.9</v>
      </c>
      <c r="F121" s="22">
        <v>93734.3</v>
      </c>
      <c r="G121" s="22">
        <v>97257.5</v>
      </c>
      <c r="H121" s="10">
        <f t="shared" si="25"/>
        <v>69570.098</v>
      </c>
      <c r="I121" s="6">
        <f t="shared" si="26"/>
        <v>292.0260951972236</v>
      </c>
      <c r="J121" s="10">
        <f t="shared" si="27"/>
        <v>-8599.700000000012</v>
      </c>
      <c r="K121" s="6">
        <f t="shared" si="28"/>
        <v>91.87170839965367</v>
      </c>
    </row>
    <row r="122" spans="1:11" ht="31.5">
      <c r="A122" s="20" t="s">
        <v>249</v>
      </c>
      <c r="B122" s="19" t="s">
        <v>98</v>
      </c>
      <c r="C122" s="22">
        <v>280779.179</v>
      </c>
      <c r="D122" s="22">
        <v>280740.2</v>
      </c>
      <c r="E122" s="22">
        <v>30202.7</v>
      </c>
      <c r="F122" s="22">
        <v>29500.4</v>
      </c>
      <c r="G122" s="22">
        <v>30376.2</v>
      </c>
      <c r="H122" s="10">
        <f t="shared" si="25"/>
        <v>-38.978999999992084</v>
      </c>
      <c r="I122" s="6">
        <f t="shared" si="26"/>
        <v>99.98611756037651</v>
      </c>
      <c r="J122" s="10">
        <f t="shared" si="27"/>
        <v>-250537.5</v>
      </c>
      <c r="K122" s="6">
        <f t="shared" si="28"/>
        <v>10.758238399773171</v>
      </c>
    </row>
    <row r="123" spans="1:11" ht="47.25">
      <c r="A123" s="20" t="s">
        <v>250</v>
      </c>
      <c r="B123" s="19" t="s">
        <v>99</v>
      </c>
      <c r="C123" s="22">
        <v>10609.083</v>
      </c>
      <c r="D123" s="22">
        <v>22533.6</v>
      </c>
      <c r="E123" s="22">
        <v>22071.5</v>
      </c>
      <c r="F123" s="22">
        <v>21492.3</v>
      </c>
      <c r="G123" s="22">
        <v>21998.4</v>
      </c>
      <c r="H123" s="10">
        <f t="shared" si="25"/>
        <v>11924.516999999998</v>
      </c>
      <c r="I123" s="6">
        <f t="shared" si="26"/>
        <v>212.39913006618946</v>
      </c>
      <c r="J123" s="10">
        <f t="shared" si="27"/>
        <v>-462.09999999999854</v>
      </c>
      <c r="K123" s="6">
        <f t="shared" si="28"/>
        <v>97.9492846238506</v>
      </c>
    </row>
    <row r="124" spans="1:11" ht="47.25">
      <c r="A124" s="20" t="s">
        <v>251</v>
      </c>
      <c r="B124" s="21" t="s">
        <v>100</v>
      </c>
      <c r="C124" s="22">
        <v>10609.083</v>
      </c>
      <c r="D124" s="22">
        <v>22533.6</v>
      </c>
      <c r="E124" s="22">
        <v>22071.5</v>
      </c>
      <c r="F124" s="22">
        <v>21492.3</v>
      </c>
      <c r="G124" s="22">
        <v>21998.4</v>
      </c>
      <c r="H124" s="10">
        <f t="shared" si="25"/>
        <v>11924.516999999998</v>
      </c>
      <c r="I124" s="6">
        <f t="shared" si="26"/>
        <v>212.39913006618946</v>
      </c>
      <c r="J124" s="10">
        <f t="shared" si="27"/>
        <v>-462.09999999999854</v>
      </c>
      <c r="K124" s="6">
        <f t="shared" si="28"/>
        <v>97.9492846238506</v>
      </c>
    </row>
    <row r="125" spans="1:11" ht="94.5">
      <c r="A125" s="20" t="s">
        <v>252</v>
      </c>
      <c r="B125" s="21" t="s">
        <v>101</v>
      </c>
      <c r="C125" s="22">
        <v>2823.4</v>
      </c>
      <c r="D125" s="22">
        <v>2140</v>
      </c>
      <c r="E125" s="22">
        <v>5394.5</v>
      </c>
      <c r="F125" s="22">
        <v>5634.1</v>
      </c>
      <c r="G125" s="22">
        <v>5927.6</v>
      </c>
      <c r="H125" s="10">
        <f t="shared" si="25"/>
        <v>-683.4000000000001</v>
      </c>
      <c r="I125" s="6">
        <f t="shared" si="26"/>
        <v>75.79514061061133</v>
      </c>
      <c r="J125" s="10">
        <f t="shared" si="27"/>
        <v>3254.5</v>
      </c>
      <c r="K125" s="6">
        <f t="shared" si="28"/>
        <v>252.07943925233644</v>
      </c>
    </row>
    <row r="126" spans="1:11" ht="90.75" customHeight="1">
      <c r="A126" s="20" t="s">
        <v>253</v>
      </c>
      <c r="B126" s="21" t="s">
        <v>102</v>
      </c>
      <c r="C126" s="22">
        <v>2823.4</v>
      </c>
      <c r="D126" s="22">
        <v>2140</v>
      </c>
      <c r="E126" s="22">
        <v>5394.5</v>
      </c>
      <c r="F126" s="22">
        <v>5634.1</v>
      </c>
      <c r="G126" s="22">
        <v>5927.6</v>
      </c>
      <c r="H126" s="10">
        <f t="shared" si="25"/>
        <v>-683.4000000000001</v>
      </c>
      <c r="I126" s="6">
        <f t="shared" si="26"/>
        <v>75.79514061061133</v>
      </c>
      <c r="J126" s="10">
        <f t="shared" si="27"/>
        <v>3254.5</v>
      </c>
      <c r="K126" s="6">
        <f t="shared" si="28"/>
        <v>252.07943925233644</v>
      </c>
    </row>
    <row r="127" spans="1:11" ht="78" customHeight="1">
      <c r="A127" s="20" t="s">
        <v>282</v>
      </c>
      <c r="B127" s="21" t="s">
        <v>286</v>
      </c>
      <c r="C127" s="22">
        <v>4676.7</v>
      </c>
      <c r="D127" s="22">
        <v>0</v>
      </c>
      <c r="E127" s="22">
        <v>0</v>
      </c>
      <c r="F127" s="22">
        <v>0</v>
      </c>
      <c r="G127" s="22">
        <v>0</v>
      </c>
      <c r="H127" s="10">
        <f t="shared" si="25"/>
        <v>-4676.7</v>
      </c>
      <c r="I127" s="6">
        <f t="shared" si="26"/>
        <v>0</v>
      </c>
      <c r="J127" s="10">
        <f t="shared" si="27"/>
        <v>0</v>
      </c>
      <c r="K127" s="6" t="e">
        <f t="shared" si="28"/>
        <v>#DIV/0!</v>
      </c>
    </row>
    <row r="128" spans="1:11" ht="47.25">
      <c r="A128" s="20" t="s">
        <v>254</v>
      </c>
      <c r="B128" s="21" t="s">
        <v>103</v>
      </c>
      <c r="C128" s="22">
        <v>1298.1</v>
      </c>
      <c r="D128" s="22">
        <v>13494</v>
      </c>
      <c r="E128" s="22">
        <v>1523</v>
      </c>
      <c r="F128" s="22">
        <v>1529</v>
      </c>
      <c r="G128" s="22">
        <v>1557</v>
      </c>
      <c r="H128" s="10">
        <f t="shared" si="25"/>
        <v>12195.9</v>
      </c>
      <c r="I128" s="6">
        <f t="shared" si="26"/>
        <v>1039.5192974347124</v>
      </c>
      <c r="J128" s="10">
        <f aca="true" t="shared" si="29" ref="J128:J145">E128-D128</f>
        <v>-11971</v>
      </c>
      <c r="K128" s="6">
        <f t="shared" si="28"/>
        <v>11.286497702682674</v>
      </c>
    </row>
    <row r="129" spans="1:11" ht="63">
      <c r="A129" s="20" t="s">
        <v>255</v>
      </c>
      <c r="B129" s="21" t="s">
        <v>104</v>
      </c>
      <c r="C129" s="22">
        <v>1298.1</v>
      </c>
      <c r="D129" s="22">
        <v>13494</v>
      </c>
      <c r="E129" s="22">
        <v>1523</v>
      </c>
      <c r="F129" s="22">
        <v>1529</v>
      </c>
      <c r="G129" s="22">
        <v>1557</v>
      </c>
      <c r="H129" s="10">
        <f t="shared" si="25"/>
        <v>12195.9</v>
      </c>
      <c r="I129" s="6">
        <f t="shared" si="26"/>
        <v>1039.5192974347124</v>
      </c>
      <c r="J129" s="10">
        <f t="shared" si="29"/>
        <v>-11971</v>
      </c>
      <c r="K129" s="6">
        <f t="shared" si="28"/>
        <v>11.286497702682674</v>
      </c>
    </row>
    <row r="130" spans="1:11" ht="78.75">
      <c r="A130" s="20" t="s">
        <v>256</v>
      </c>
      <c r="B130" s="21" t="s">
        <v>105</v>
      </c>
      <c r="C130" s="22">
        <v>89</v>
      </c>
      <c r="D130" s="22">
        <v>7.6</v>
      </c>
      <c r="E130" s="22">
        <v>9.8</v>
      </c>
      <c r="F130" s="22">
        <v>10.5</v>
      </c>
      <c r="G130" s="22">
        <v>58.7</v>
      </c>
      <c r="H130" s="10">
        <f t="shared" si="25"/>
        <v>-81.4</v>
      </c>
      <c r="I130" s="6">
        <f t="shared" si="26"/>
        <v>8.539325842696629</v>
      </c>
      <c r="J130" s="10">
        <f t="shared" si="29"/>
        <v>2.200000000000001</v>
      </c>
      <c r="K130" s="6">
        <f t="shared" si="28"/>
        <v>128.94736842105266</v>
      </c>
    </row>
    <row r="131" spans="1:11" ht="78.75">
      <c r="A131" s="20" t="s">
        <v>257</v>
      </c>
      <c r="B131" s="21" t="s">
        <v>106</v>
      </c>
      <c r="C131" s="22">
        <v>89</v>
      </c>
      <c r="D131" s="22">
        <v>7.6</v>
      </c>
      <c r="E131" s="22">
        <v>9.8</v>
      </c>
      <c r="F131" s="22">
        <v>10.5</v>
      </c>
      <c r="G131" s="22">
        <v>58.7</v>
      </c>
      <c r="H131" s="10">
        <f aca="true" t="shared" si="30" ref="H131:H145">D131-C131</f>
        <v>-81.4</v>
      </c>
      <c r="I131" s="6">
        <f aca="true" t="shared" si="31" ref="I131:I145">D131/C131*100</f>
        <v>8.539325842696629</v>
      </c>
      <c r="J131" s="10">
        <f t="shared" si="29"/>
        <v>2.200000000000001</v>
      </c>
      <c r="K131" s="6">
        <f aca="true" t="shared" si="32" ref="K131:K145">E131/D131*100</f>
        <v>128.94736842105266</v>
      </c>
    </row>
    <row r="132" spans="1:11" ht="78.75">
      <c r="A132" s="20" t="s">
        <v>258</v>
      </c>
      <c r="B132" s="19" t="s">
        <v>107</v>
      </c>
      <c r="C132" s="22">
        <v>834.498</v>
      </c>
      <c r="D132" s="22">
        <v>834.5</v>
      </c>
      <c r="E132" s="22">
        <v>834.5</v>
      </c>
      <c r="F132" s="22">
        <v>834.5</v>
      </c>
      <c r="G132" s="22">
        <v>834.5</v>
      </c>
      <c r="H132" s="10">
        <f t="shared" si="30"/>
        <v>0.0019999999999527063</v>
      </c>
      <c r="I132" s="6">
        <f t="shared" si="31"/>
        <v>100.00023966504412</v>
      </c>
      <c r="J132" s="10">
        <f t="shared" si="29"/>
        <v>0</v>
      </c>
      <c r="K132" s="6">
        <f t="shared" si="32"/>
        <v>100</v>
      </c>
    </row>
    <row r="133" spans="1:11" ht="78.75">
      <c r="A133" s="20" t="s">
        <v>259</v>
      </c>
      <c r="B133" s="19" t="s">
        <v>108</v>
      </c>
      <c r="C133" s="22">
        <v>834.498</v>
      </c>
      <c r="D133" s="22">
        <v>834.5</v>
      </c>
      <c r="E133" s="22">
        <v>834.5</v>
      </c>
      <c r="F133" s="22">
        <v>834.5</v>
      </c>
      <c r="G133" s="22">
        <v>834.5</v>
      </c>
      <c r="H133" s="10">
        <f t="shared" si="30"/>
        <v>0.0019999999999527063</v>
      </c>
      <c r="I133" s="6">
        <f t="shared" si="31"/>
        <v>100.00023966504412</v>
      </c>
      <c r="J133" s="10">
        <f t="shared" si="29"/>
        <v>0</v>
      </c>
      <c r="K133" s="6">
        <f t="shared" si="32"/>
        <v>100</v>
      </c>
    </row>
    <row r="134" spans="1:11" ht="94.5">
      <c r="A134" s="20" t="s">
        <v>260</v>
      </c>
      <c r="B134" s="21" t="s">
        <v>261</v>
      </c>
      <c r="C134" s="22">
        <v>834.498</v>
      </c>
      <c r="D134" s="22">
        <v>834.5</v>
      </c>
      <c r="E134" s="22">
        <v>0</v>
      </c>
      <c r="F134" s="22">
        <v>0</v>
      </c>
      <c r="G134" s="22">
        <v>0</v>
      </c>
      <c r="H134" s="10">
        <f t="shared" si="30"/>
        <v>0.0019999999999527063</v>
      </c>
      <c r="I134" s="6">
        <f t="shared" si="31"/>
        <v>100.00023966504412</v>
      </c>
      <c r="J134" s="10">
        <f t="shared" si="29"/>
        <v>-834.5</v>
      </c>
      <c r="K134" s="6">
        <f t="shared" si="32"/>
        <v>0</v>
      </c>
    </row>
    <row r="135" spans="1:11" ht="110.25">
      <c r="A135" s="15" t="s">
        <v>262</v>
      </c>
      <c r="B135" s="5" t="s">
        <v>200</v>
      </c>
      <c r="C135" s="6">
        <v>834.498</v>
      </c>
      <c r="D135" s="6">
        <v>834.5</v>
      </c>
      <c r="E135" s="6">
        <v>0</v>
      </c>
      <c r="F135" s="6">
        <v>0</v>
      </c>
      <c r="G135" s="6">
        <v>0</v>
      </c>
      <c r="H135" s="10">
        <f t="shared" si="30"/>
        <v>0.0019999999999527063</v>
      </c>
      <c r="I135" s="6">
        <f t="shared" si="31"/>
        <v>100.00023966504412</v>
      </c>
      <c r="J135" s="10">
        <f t="shared" si="29"/>
        <v>-834.5</v>
      </c>
      <c r="K135" s="6">
        <f t="shared" si="32"/>
        <v>0</v>
      </c>
    </row>
    <row r="136" spans="1:11" ht="15.75">
      <c r="A136" s="15" t="s">
        <v>263</v>
      </c>
      <c r="B136" s="5" t="s">
        <v>109</v>
      </c>
      <c r="C136" s="6">
        <f>C137</f>
        <v>259547.1</v>
      </c>
      <c r="D136" s="6">
        <f>D137</f>
        <v>253040.6</v>
      </c>
      <c r="E136" s="6">
        <f>E137</f>
        <v>262557.5</v>
      </c>
      <c r="F136" s="6">
        <f>F137</f>
        <v>269965.5</v>
      </c>
      <c r="G136" s="6">
        <f>G137</f>
        <v>282023.8</v>
      </c>
      <c r="H136" s="10">
        <f t="shared" si="30"/>
        <v>-6506.5</v>
      </c>
      <c r="I136" s="6">
        <f t="shared" si="31"/>
        <v>97.49313323092417</v>
      </c>
      <c r="J136" s="10">
        <f t="shared" si="29"/>
        <v>9516.899999999994</v>
      </c>
      <c r="K136" s="6">
        <f t="shared" si="32"/>
        <v>103.76101700675702</v>
      </c>
    </row>
    <row r="137" spans="1:11" ht="31.5">
      <c r="A137" s="15" t="s">
        <v>264</v>
      </c>
      <c r="B137" s="5" t="s">
        <v>110</v>
      </c>
      <c r="C137" s="6">
        <v>259547.1</v>
      </c>
      <c r="D137" s="6">
        <v>253040.6</v>
      </c>
      <c r="E137" s="6">
        <v>262557.5</v>
      </c>
      <c r="F137" s="6">
        <v>269965.5</v>
      </c>
      <c r="G137" s="6">
        <v>282023.8</v>
      </c>
      <c r="H137" s="10">
        <f t="shared" si="30"/>
        <v>-6506.5</v>
      </c>
      <c r="I137" s="6">
        <f t="shared" si="31"/>
        <v>97.49313323092417</v>
      </c>
      <c r="J137" s="10">
        <f t="shared" si="29"/>
        <v>9516.899999999994</v>
      </c>
      <c r="K137" s="6">
        <f t="shared" si="32"/>
        <v>103.76101700675702</v>
      </c>
    </row>
    <row r="138" spans="1:11" ht="15.75">
      <c r="A138" s="15" t="s">
        <v>265</v>
      </c>
      <c r="B138" s="5" t="s">
        <v>111</v>
      </c>
      <c r="C138" s="6">
        <f>C139</f>
        <v>1098</v>
      </c>
      <c r="D138" s="6">
        <f>D139</f>
        <v>1450.6</v>
      </c>
      <c r="E138" s="6">
        <f>E139</f>
        <v>1650</v>
      </c>
      <c r="F138" s="6">
        <f>F139</f>
        <v>1650</v>
      </c>
      <c r="G138" s="6">
        <f>G139</f>
        <v>1650</v>
      </c>
      <c r="H138" s="10">
        <f t="shared" si="30"/>
        <v>352.5999999999999</v>
      </c>
      <c r="I138" s="6">
        <f t="shared" si="31"/>
        <v>132.11293260473587</v>
      </c>
      <c r="J138" s="10">
        <f t="shared" si="29"/>
        <v>199.4000000000001</v>
      </c>
      <c r="K138" s="6">
        <f t="shared" si="32"/>
        <v>113.7460361229836</v>
      </c>
    </row>
    <row r="139" spans="1:11" ht="78.75">
      <c r="A139" s="15" t="s">
        <v>201</v>
      </c>
      <c r="B139" s="5" t="s">
        <v>112</v>
      </c>
      <c r="C139" s="6">
        <v>1098</v>
      </c>
      <c r="D139" s="6">
        <v>1450.6</v>
      </c>
      <c r="E139" s="6">
        <v>1650</v>
      </c>
      <c r="F139" s="6">
        <v>1650</v>
      </c>
      <c r="G139" s="6">
        <v>1650</v>
      </c>
      <c r="H139" s="10">
        <f t="shared" si="30"/>
        <v>352.5999999999999</v>
      </c>
      <c r="I139" s="6">
        <f t="shared" si="31"/>
        <v>132.11293260473587</v>
      </c>
      <c r="J139" s="10">
        <f t="shared" si="29"/>
        <v>199.4000000000001</v>
      </c>
      <c r="K139" s="6">
        <f t="shared" si="32"/>
        <v>113.7460361229836</v>
      </c>
    </row>
    <row r="140" spans="1:11" ht="94.5">
      <c r="A140" s="15" t="s">
        <v>266</v>
      </c>
      <c r="B140" s="5" t="s">
        <v>113</v>
      </c>
      <c r="C140" s="6">
        <v>1098</v>
      </c>
      <c r="D140" s="6">
        <v>1450.6</v>
      </c>
      <c r="E140" s="6">
        <v>1650</v>
      </c>
      <c r="F140" s="6">
        <v>1650</v>
      </c>
      <c r="G140" s="6">
        <v>1650</v>
      </c>
      <c r="H140" s="10">
        <f t="shared" si="30"/>
        <v>352.5999999999999</v>
      </c>
      <c r="I140" s="6">
        <f t="shared" si="31"/>
        <v>132.11293260473587</v>
      </c>
      <c r="J140" s="10">
        <f t="shared" si="29"/>
        <v>199.4000000000001</v>
      </c>
      <c r="K140" s="6">
        <f t="shared" si="32"/>
        <v>113.7460361229836</v>
      </c>
    </row>
    <row r="141" spans="1:11" ht="15.75">
      <c r="A141" s="15" t="s">
        <v>267</v>
      </c>
      <c r="B141" s="16" t="s">
        <v>268</v>
      </c>
      <c r="C141" s="6">
        <f>C142</f>
        <v>6198.31</v>
      </c>
      <c r="D141" s="6">
        <f>D142</f>
        <v>2636.6</v>
      </c>
      <c r="E141" s="6">
        <f>E142</f>
        <v>0</v>
      </c>
      <c r="F141" s="6">
        <f>F142</f>
        <v>0</v>
      </c>
      <c r="G141" s="6">
        <f>G142</f>
        <v>0</v>
      </c>
      <c r="H141" s="10">
        <f t="shared" si="30"/>
        <v>-3561.7100000000005</v>
      </c>
      <c r="I141" s="6">
        <f t="shared" si="31"/>
        <v>42.53740132390926</v>
      </c>
      <c r="J141" s="10">
        <f t="shared" si="29"/>
        <v>-2636.6</v>
      </c>
      <c r="K141" s="6">
        <f t="shared" si="32"/>
        <v>0</v>
      </c>
    </row>
    <row r="142" spans="1:11" ht="31.5">
      <c r="A142" s="15" t="s">
        <v>269</v>
      </c>
      <c r="B142" s="16" t="s">
        <v>270</v>
      </c>
      <c r="C142" s="6">
        <v>6198.31</v>
      </c>
      <c r="D142" s="6">
        <f>D143+D144+D145</f>
        <v>2636.6</v>
      </c>
      <c r="E142" s="6">
        <v>0</v>
      </c>
      <c r="F142" s="6">
        <v>0</v>
      </c>
      <c r="G142" s="6">
        <v>0</v>
      </c>
      <c r="H142" s="10">
        <f t="shared" si="30"/>
        <v>-3561.7100000000005</v>
      </c>
      <c r="I142" s="6">
        <f t="shared" si="31"/>
        <v>42.53740132390926</v>
      </c>
      <c r="J142" s="10">
        <f t="shared" si="29"/>
        <v>-2636.6</v>
      </c>
      <c r="K142" s="6">
        <f t="shared" si="32"/>
        <v>0</v>
      </c>
    </row>
    <row r="143" spans="1:11" ht="94.5">
      <c r="A143" s="15" t="s">
        <v>271</v>
      </c>
      <c r="B143" s="5" t="s">
        <v>272</v>
      </c>
      <c r="C143" s="6">
        <v>0</v>
      </c>
      <c r="D143" s="6">
        <v>10.4</v>
      </c>
      <c r="E143" s="6">
        <v>0</v>
      </c>
      <c r="F143" s="6">
        <v>0</v>
      </c>
      <c r="G143" s="6">
        <v>0</v>
      </c>
      <c r="H143" s="10">
        <f t="shared" si="30"/>
        <v>10.4</v>
      </c>
      <c r="I143" s="6" t="e">
        <f t="shared" si="31"/>
        <v>#DIV/0!</v>
      </c>
      <c r="J143" s="10">
        <f t="shared" si="29"/>
        <v>-10.4</v>
      </c>
      <c r="K143" s="6">
        <f t="shared" si="32"/>
        <v>0</v>
      </c>
    </row>
    <row r="144" spans="1:11" ht="63">
      <c r="A144" s="15" t="s">
        <v>273</v>
      </c>
      <c r="B144" s="5" t="s">
        <v>274</v>
      </c>
      <c r="C144" s="6">
        <v>0</v>
      </c>
      <c r="D144" s="6">
        <v>22.7</v>
      </c>
      <c r="E144" s="6">
        <v>0</v>
      </c>
      <c r="F144" s="6">
        <v>0</v>
      </c>
      <c r="G144" s="6">
        <v>0</v>
      </c>
      <c r="H144" s="10">
        <f t="shared" si="30"/>
        <v>22.7</v>
      </c>
      <c r="I144" s="6" t="e">
        <f t="shared" si="31"/>
        <v>#DIV/0!</v>
      </c>
      <c r="J144" s="10">
        <f t="shared" si="29"/>
        <v>-22.7</v>
      </c>
      <c r="K144" s="6">
        <f t="shared" si="32"/>
        <v>0</v>
      </c>
    </row>
    <row r="145" spans="1:11" ht="31.5">
      <c r="A145" s="15" t="s">
        <v>275</v>
      </c>
      <c r="B145" s="5" t="s">
        <v>270</v>
      </c>
      <c r="C145" s="6">
        <v>6198.3</v>
      </c>
      <c r="D145" s="6">
        <v>2603.5</v>
      </c>
      <c r="E145" s="6">
        <v>0</v>
      </c>
      <c r="F145" s="6">
        <v>0</v>
      </c>
      <c r="G145" s="6">
        <v>0</v>
      </c>
      <c r="H145" s="10">
        <f t="shared" si="30"/>
        <v>-3594.8</v>
      </c>
      <c r="I145" s="6">
        <f t="shared" si="31"/>
        <v>42.003452559572786</v>
      </c>
      <c r="J145" s="10">
        <f t="shared" si="29"/>
        <v>-2603.5</v>
      </c>
      <c r="K145" s="6">
        <f t="shared" si="32"/>
        <v>0</v>
      </c>
    </row>
    <row r="146" spans="1:11" ht="15.75">
      <c r="A146" s="8"/>
      <c r="B146" s="11" t="s">
        <v>7</v>
      </c>
      <c r="C146" s="6">
        <f>C101</f>
        <v>710673.682</v>
      </c>
      <c r="D146" s="6">
        <f>D101</f>
        <v>760163.7</v>
      </c>
      <c r="E146" s="6">
        <f>E101</f>
        <v>509271.3</v>
      </c>
      <c r="F146" s="6">
        <f>F101</f>
        <v>419275.8</v>
      </c>
      <c r="G146" s="6">
        <f>G101</f>
        <v>434618.9</v>
      </c>
      <c r="H146" s="10">
        <f>D146-C146</f>
        <v>49490.01799999992</v>
      </c>
      <c r="I146" s="6">
        <f>D146/C146*100</f>
        <v>106.96381746693132</v>
      </c>
      <c r="J146" s="10">
        <f>E146-D146</f>
        <v>-250892.39999999997</v>
      </c>
      <c r="K146" s="6">
        <f>E146/D146*100</f>
        <v>66.9949512190598</v>
      </c>
    </row>
    <row r="147" spans="1:11" ht="15.75">
      <c r="A147" s="8"/>
      <c r="B147" s="11" t="s">
        <v>285</v>
      </c>
      <c r="C147" s="6">
        <f>C9</f>
        <v>207362.294</v>
      </c>
      <c r="D147" s="6">
        <f>D9</f>
        <v>248454.5</v>
      </c>
      <c r="E147" s="6">
        <f>E9</f>
        <v>241709</v>
      </c>
      <c r="F147" s="6">
        <f>F9</f>
        <v>281212.5</v>
      </c>
      <c r="G147" s="6">
        <f>G9</f>
        <v>291946.39999999997</v>
      </c>
      <c r="H147" s="10">
        <f>D147-C147</f>
        <v>41092.206000000006</v>
      </c>
      <c r="I147" s="6">
        <f>D147/C147*100</f>
        <v>119.81662394224864</v>
      </c>
      <c r="J147" s="10">
        <f>E147-D147</f>
        <v>-6745.5</v>
      </c>
      <c r="K147" s="6">
        <f>E147/D147*100</f>
        <v>97.28501596871861</v>
      </c>
    </row>
    <row r="148" spans="1:11" s="28" customFormat="1" ht="15.75">
      <c r="A148" s="25"/>
      <c r="B148" s="25" t="s">
        <v>277</v>
      </c>
      <c r="C148" s="26">
        <f>C101+C9</f>
        <v>918035.976</v>
      </c>
      <c r="D148" s="26">
        <f>D101+D9</f>
        <v>1008618.2</v>
      </c>
      <c r="E148" s="26">
        <f>E101+E9</f>
        <v>750980.3</v>
      </c>
      <c r="F148" s="26">
        <f>F101+F9</f>
        <v>700488.3</v>
      </c>
      <c r="G148" s="26">
        <f>G101+G9</f>
        <v>726565.3</v>
      </c>
      <c r="H148" s="27">
        <f>D148-C148</f>
        <v>90582.22399999993</v>
      </c>
      <c r="I148" s="26">
        <f>D148/C148*100</f>
        <v>109.8669579807404</v>
      </c>
      <c r="J148" s="27">
        <f>E148-D148</f>
        <v>-257637.8999999999</v>
      </c>
      <c r="K148" s="26">
        <f>E148/D148*100</f>
        <v>74.45635028199969</v>
      </c>
    </row>
  </sheetData>
  <sheetProtection/>
  <mergeCells count="10">
    <mergeCell ref="D4:D6"/>
    <mergeCell ref="J4:K5"/>
    <mergeCell ref="F4:F6"/>
    <mergeCell ref="G4:G6"/>
    <mergeCell ref="J3:K3"/>
    <mergeCell ref="A4:A6"/>
    <mergeCell ref="C4:C6"/>
    <mergeCell ref="E4:E6"/>
    <mergeCell ref="B4:B6"/>
    <mergeCell ref="H4:I5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Иевлев Николай Борисович</dc:creator>
  <cp:keywords/>
  <dc:description/>
  <cp:lastModifiedBy>RePack by Diakov</cp:lastModifiedBy>
  <cp:lastPrinted>2019-12-27T11:35:40Z</cp:lastPrinted>
  <dcterms:created xsi:type="dcterms:W3CDTF">2012-08-07T07:42:52Z</dcterms:created>
  <dcterms:modified xsi:type="dcterms:W3CDTF">2019-12-30T13:33:35Z</dcterms:modified>
  <cp:category/>
  <cp:version/>
  <cp:contentType/>
  <cp:contentStatus/>
</cp:coreProperties>
</file>